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I:\Mi unidad\Helman\Business\Business\Personal branding\"/>
    </mc:Choice>
  </mc:AlternateContent>
  <xr:revisionPtr revIDLastSave="0" documentId="13_ncr:1_{8D560105-0A13-48F7-A850-136C119F27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mpieza aquí" sheetId="1" r:id="rId1"/>
    <sheet name="1. Lienzo Canvas" sheetId="2" r:id="rId2"/>
    <sheet name="2. Coherencia" sheetId="3" r:id="rId3"/>
    <sheet name="3. Tablero" sheetId="4" r:id="rId4"/>
  </sheets>
  <definedNames>
    <definedName name="Print_Titles" localSheetId="1">'1. Lienzo Canvas'!$1:$6</definedName>
    <definedName name="Print_Titles" localSheetId="2">'2. Coherencia'!$1:$6</definedName>
    <definedName name="Print_Titles" localSheetId="3">'3. Tablero'!$1:$4</definedName>
    <definedName name="Print_Titles" localSheetId="0">'Empieza aquí'!$1:$4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4" i="4" l="1"/>
  <c r="A54" i="4"/>
  <c r="E28" i="4"/>
  <c r="E27" i="4"/>
  <c r="E26" i="4"/>
  <c r="E25" i="4"/>
  <c r="A21" i="4"/>
  <c r="A20" i="4"/>
  <c r="A19" i="4"/>
  <c r="A18" i="4"/>
  <c r="A17" i="4"/>
  <c r="A16" i="4"/>
  <c r="A15" i="4"/>
  <c r="A14" i="4"/>
  <c r="F13" i="4"/>
  <c r="A13" i="4"/>
  <c r="G8" i="4"/>
  <c r="E22" i="3"/>
  <c r="A22" i="3"/>
  <c r="G14" i="3"/>
  <c r="F14" i="3"/>
  <c r="G13" i="3"/>
  <c r="F13" i="3"/>
  <c r="G12" i="3"/>
  <c r="F12" i="3"/>
  <c r="G11" i="3"/>
  <c r="F11" i="3"/>
  <c r="G10" i="3"/>
  <c r="F10" i="3"/>
  <c r="G9" i="3"/>
  <c r="F9" i="3"/>
  <c r="G8" i="3"/>
  <c r="F8" i="3"/>
  <c r="G7" i="3"/>
  <c r="F7" i="3"/>
  <c r="E20" i="2"/>
  <c r="A20" i="2"/>
  <c r="F15" i="2"/>
  <c r="E21" i="4" s="1"/>
  <c r="F14" i="2"/>
  <c r="H14" i="2" s="1"/>
  <c r="F13" i="2"/>
  <c r="F19" i="4" s="1"/>
  <c r="F12" i="2"/>
  <c r="F18" i="4" s="1"/>
  <c r="F11" i="2"/>
  <c r="E17" i="4" s="1"/>
  <c r="F10" i="2"/>
  <c r="H10" i="2" s="1"/>
  <c r="F9" i="2"/>
  <c r="E15" i="4" s="1"/>
  <c r="F8" i="2"/>
  <c r="J8" i="4" s="1"/>
  <c r="H7" i="2"/>
  <c r="F7" i="2"/>
  <c r="E13" i="4" s="1"/>
  <c r="E27" i="1"/>
  <c r="A27" i="1"/>
  <c r="F17" i="4" l="1"/>
  <c r="H13" i="2"/>
  <c r="H9" i="2"/>
  <c r="E19" i="4"/>
  <c r="F21" i="4"/>
  <c r="H11" i="2"/>
  <c r="F17" i="3"/>
  <c r="E16" i="4"/>
  <c r="H15" i="2"/>
  <c r="A20" i="3"/>
  <c r="F16" i="4"/>
  <c r="E20" i="4"/>
  <c r="D18" i="2"/>
  <c r="H12" i="2"/>
  <c r="E18" i="2"/>
  <c r="A8" i="4"/>
  <c r="E14" i="4"/>
  <c r="D8" i="4"/>
  <c r="F14" i="4"/>
  <c r="D17" i="3"/>
  <c r="F20" i="4"/>
  <c r="A52" i="4"/>
  <c r="F15" i="4"/>
  <c r="E18" i="4"/>
  <c r="H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XPROF</author>
  </authors>
  <commentList>
    <comment ref="E6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Cómo llenar este campo
Sin definir = no sabría qué escribir.
Idea vaga = lo intuyo pero no lo puedo explicar en una frase.
Definido = lo tengo claro y escrito.
Definido y probado = además tengo evidencia de que funciona.</t>
        </r>
      </text>
    </comment>
    <comment ref="G6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Cómo llenar este campo
Una prueba concreta y verificable: un documento, un caso, una cifra, un cliente.
Si no puedes nombrar ninguna, el bloque NO está definido por más seguro que te sientas.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XPROF</author>
  </authors>
  <commentList>
    <comment ref="D6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Cómo llenar este campo
Responde con lo que hoy es verdad, no con lo que planeas que sea verdad el próximo trimestre.</t>
        </r>
      </text>
    </comment>
    <comment ref="E6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Cómo llenar este campo
Cuánto pesa esta coherencia en tu modelo. Ya viene calibrado por la metodología; puedes ajustarlo.</t>
        </r>
      </text>
    </comment>
  </commentList>
</comments>
</file>

<file path=xl/sharedStrings.xml><?xml version="1.0" encoding="utf-8"?>
<sst xmlns="http://schemas.openxmlformats.org/spreadsheetml/2006/main" count="158" uniqueCount="134">
  <si>
    <t>METODOLOGÍA M.A.R.C.A. 360°  ·  SISTEMA XPROF DE MARCA PERSONAL Y AUTORIDAD PROFESIONAL</t>
  </si>
  <si>
    <t>PASO 2 · LIENZO CANVAS PERSONAL ESTRATÉGICO   |   Código: MARCA-02-CANV</t>
  </si>
  <si>
    <t>¿Para qué sirve esta hoja?   Es tu modelo de negocio personal en una sola página: quién eres, a quién ayudas, cómo lo haces, qué recibes y qué inviertes. Si no cabe en una página, todavía no lo tienes claro.</t>
  </si>
  <si>
    <t>Fase M · Modelado y Autoconocimiento    ·    Tiempo estimado: 60 minutos    ·    XPROF Soluciones de Crecimiento &amp; Innovación    ·    Versión 2.0 (2026)</t>
  </si>
  <si>
    <t>QUÉ ES UN CANVAS Y POR QUÉ IMPORTA</t>
  </si>
  <si>
    <t>Un «canvas» es simplemente un tablero de 9 casillas que obliga a describir todo tu modelo profesional en un espacio pequeño. Nació para empresas (Osterwalder, 2010) y Timothy Clark lo adaptó a personas en «Business Model You» (2012).</t>
  </si>
  <si>
    <t>Su valor no está en llenarlo, sino en lo que revela cuando no puedes llenarlo: los bloques que dejas en blanco o en vaguedades son exactamente donde se te está escapando el dinero y la oportunidad.</t>
  </si>
  <si>
    <t>Requisito: haz primero el Paso 1 (Diagnóstico 360°). El propósito que redactaste allí es la materia prima de los bloques 3 y 4 de este lienzo.</t>
  </si>
  <si>
    <t>QUÉ HAY EN CADA HOJA</t>
  </si>
  <si>
    <t>1. Lienzo Canvas  →  Los 9 bloques con su pregunta guía, tu respuesta, el estado de madurez de cada uno y la evidencia que lo respalda. El sistema calcula qué tan completo está tu modelo.</t>
  </si>
  <si>
    <t>2. Coherencia  →  Ocho verificaciones cruzadas. Un lienzo puede estar 100% lleno y ser 100% incoherente: aquí se comprueba que los bloques encajen entre sí, que es lo que realmente decide si el modelo funciona.</t>
  </si>
  <si>
    <t>3. Tablero  →  Completitud, índice de coherencia, bloque más débil y dos gráficas.</t>
  </si>
  <si>
    <t>CÓMO LLENARLO BIEN</t>
  </si>
  <si>
    <t>Escribe frases completas, no palabras sueltas. «Empresas» no es una respuesta; «directores de operaciones de plantas de 100 a 500 empleados» sí lo es.</t>
  </si>
  <si>
    <t>La columna «Evidencia» es la más importante y la que todos saltan. Si no puedes nombrar una prueba concreta de lo que escribiste, ese bloque está en «Idea vaga» aunque tú lo sientas definido.</t>
  </si>
  <si>
    <t>Sé honesto con el estado de madurez. Marcar todo como «Definido y probado» hace que el tablero salga verde y que la herramienta no te sirva para nada.</t>
  </si>
  <si>
    <t>El bloque 5 (Cómo te conocen) es donde falla el 80% de los profesionales con trayectoria: son excelentes y nadie los encuentra. Si ese es tu caso, tu prioridad es el Paso 4, no estudiar más.</t>
  </si>
  <si>
    <t>BASE TEÓRICA</t>
  </si>
  <si>
    <t>Timothy Clark, Alexander Osterwalder e Yves Pigneur — «Business Model You» (2012): el modelo de negocio aplicado a la persona.</t>
  </si>
  <si>
    <t>Luigi Centenaro — «The Personal Branding Canvas»: la adaptación específica del lienzo a la marca personal.</t>
  </si>
  <si>
    <t>Andrés Pérez Ortega — «Estrategia Personal»: la coherencia entre lo que eres, lo que ofreces y lo que el mercado percibe como el verdadero eje del posicionamiento.</t>
  </si>
  <si>
    <t>FASE M · Modelado y Autoconocimiento</t>
  </si>
  <si>
    <t>1 · LIENZO CANVAS PERSONAL · LOS 9 BLOQUES   |   Código: MARCA-02-CANV</t>
  </si>
  <si>
    <t>¿Para qué sirve esta hoja?   Responde cada bloque con frases completas y nombra la evidencia que lo respalda. El sistema calcula la madurez de tu modelo y te señala el eslabón más débil.</t>
  </si>
  <si>
    <t>Fase M · Tiempo: 45 minutos    ·    ⚠ Las respuestas son un EJEMPLO precargado: reemplázalas por las tuyas.</t>
  </si>
  <si>
    <t>CÓMO USARLA:   ▢ Celdas BLANCAS = tú las escribes.   ▨ Celdas LILA = se calculan solas, no las toques.   ▼ Celdas con flecha = elige de la lista.</t>
  </si>
  <si>
    <t>No.</t>
  </si>
  <si>
    <t>Bloque</t>
  </si>
  <si>
    <t>Pregunta guía</t>
  </si>
  <si>
    <t>Tu respuesta</t>
  </si>
  <si>
    <t>Estado de madurez</t>
  </si>
  <si>
    <t>Nivel</t>
  </si>
  <si>
    <t>Evidencia concreta que lo respalda</t>
  </si>
  <si>
    <t>Diagnóstico automático</t>
  </si>
  <si>
    <t>1 · QUIÉN ERES</t>
  </si>
  <si>
    <t>¿Quién eres, qué sabes hacer y qué tienes? Formación, experiencia, activos y red.</t>
  </si>
  <si>
    <t>Ingeniero industrial, 20 años en manufactura, MBA. Metodología propia de diagnóstico de planta. Red de unos 400 contactos del sector.</t>
  </si>
  <si>
    <t>Definido</t>
  </si>
  <si>
    <t>Hoja de vida, certificaciones, la metodología documentada.</t>
  </si>
  <si>
    <t>2 · QUÉ HACES</t>
  </si>
  <si>
    <t>¿Qué actividades concretas realizas para entregar ese valor?</t>
  </si>
  <si>
    <t>Diagnósticos de planta, rediseño de procesos, formación de equipos de mejora continua y acompañamiento a comités de operaciones.</t>
  </si>
  <si>
    <t>Definido y probado</t>
  </si>
  <si>
    <t>40 proyectos entregados, actas de comité, informes de cierre.</t>
  </si>
  <si>
    <t>3 · A QUIÉN AYUDAS</t>
  </si>
  <si>
    <t>¿Quién es exactamente tu cliente o tu audiencia? Sé incómodamente específico.</t>
  </si>
  <si>
    <t>Directores de operaciones y gerentes de planta de empresas manufactureras de 100 a 500 empleados en Colombia y México.</t>
  </si>
  <si>
    <t>Lista real de 30 empresas que cumplen ese perfil.</t>
  </si>
  <si>
    <t>4 · CÓMO AYUDAS</t>
  </si>
  <si>
    <t>¿Cuál es tu propuesta de valor? ¿Qué problema resuelves y con qué resultado medible?</t>
  </si>
  <si>
    <t>Recupero la rentabilidad que se pierde en fallas de proceso: diagnóstico en 5 días con plan de acción costeado, no un informe de 200 páginas.</t>
  </si>
  <si>
    <t>Casos con ahorro documentado en pesos.</t>
  </si>
  <si>
    <t>5 · CÓMO TE CONOCEN</t>
  </si>
  <si>
    <t>¿Por qué canales te descubren, te siguen y te recuerdan?</t>
  </si>
  <si>
    <t>Hoy solo por referidos de clientes anteriores. Faltan por completo: LinkedIn, newsletter y conferencias gremiales.</t>
  </si>
  <si>
    <t>Idea vaga</t>
  </si>
  <si>
    <t>Ninguna todavía: este es el bloque más débil.</t>
  </si>
  <si>
    <t>6 · CÓMO TE RELACIONAS</t>
  </si>
  <si>
    <t>¿Qué tipo de relación construyes con tu audiencia antes, durante y después del trabajo?</t>
  </si>
  <si>
    <t>Relación consultiva de largo plazo con contacto trimestral. Con quienes aún no son clientes no tengo ninguna relación.</t>
  </si>
  <si>
    <t>Historial de contactos, pero sin sistema.</t>
  </si>
  <si>
    <t>7 · QUIÉN TE AYUDA</t>
  </si>
  <si>
    <t>¿Qué aliados, socios, mentores o proveedores hacen posible tu trabajo?</t>
  </si>
  <si>
    <t>Dos ingenieros freelance para proyectos grandes, un contador y una agremiación sectorial donde estoy afiliado.</t>
  </si>
  <si>
    <t>Acuerdos de colaboración vigentes.</t>
  </si>
  <si>
    <t>8 · QUÉ RECIBES</t>
  </si>
  <si>
    <t>¿Qué obtienes? Ingresos, aprendizaje, reconocimiento, satisfacción, opciones futuras.</t>
  </si>
  <si>
    <t>Honorarios por proyecto entre USD 8.000 y 25.000, aprendizaje de nuevos sectores y reconocimiento entre pares.</t>
  </si>
  <si>
    <t>Facturación de los últimos 3 años.</t>
  </si>
  <si>
    <t>9 · QUÉ INVIERTES</t>
  </si>
  <si>
    <t>¿Qué entregas o gastas? Tiempo, dinero, energía y costo de oportunidad.</t>
  </si>
  <si>
    <t>60% de mi tiempo en entrega, 25% en administración y 15% en aprendizaje. Casi 0% en visibilidad: ahí está el problema.</t>
  </si>
  <si>
    <t>Registro de horas del último trimestre.</t>
  </si>
  <si>
    <t>MADUREZ GLOBAL DE TU MODELO</t>
  </si>
  <si>
    <t>Completitud del lienzo</t>
  </si>
  <si>
    <t>2 · MATRIZ DE COHERENCIA DEL MODELO   |   Código: MARCA-02-CANV</t>
  </si>
  <si>
    <t>¿Para qué sirve esta hoja?   Un lienzo puede estar completo y ser incoherente. Aquí se comprueba que los bloques encajen entre sí, que es lo que realmente decide si tu modelo profesional funciona o solo se ve bien.</t>
  </si>
  <si>
    <t>Fase M · Tiempo: 15 minutos    ·    ⚠ Respuestas de EJEMPLO precargadas: responde tú con honestidad.</t>
  </si>
  <si>
    <t>Verificación cruzada</t>
  </si>
  <si>
    <t>Pregunta de control</t>
  </si>
  <si>
    <t>Peso</t>
  </si>
  <si>
    <t>Puntos</t>
  </si>
  <si>
    <t>Estado</t>
  </si>
  <si>
    <t>Qué hacer si tu respuesta NO fue «Sí»</t>
  </si>
  <si>
    <t>Propuesta ↔ Segmento</t>
  </si>
  <si>
    <t>¿Tu propuesta de valor (bloque 4) resuelve el dolor más caro y más urgente de tu segmento (bloque 3)?</t>
  </si>
  <si>
    <t>Parcialmente</t>
  </si>
  <si>
    <t>Entrevista a 5 clientes reales y pregúntales qué les quitaba el sueño antes de contratarte. Reescribe el bloque 4 con sus palabras exactas, no con las tuyas.</t>
  </si>
  <si>
    <t>Segmento ↔ Canales</t>
  </si>
  <si>
    <t>¿Los canales por los que te conocen (bloque 5) son donde tu segmento realmente pasa el tiempo?</t>
  </si>
  <si>
    <t>No</t>
  </si>
  <si>
    <t>Elige UN solo canal donde tu cliente sí está y domínalo durante 6 meses antes de abrir otro. Para perfiles B2B casi siempre es LinkedIn.</t>
  </si>
  <si>
    <t>Propuesta ↔ Recursos</t>
  </si>
  <si>
    <t>¿Lo que eres y sabes (bloque 1) sostiene de verdad la promesa que haces (bloque 4)?</t>
  </si>
  <si>
    <t>Sí</t>
  </si>
  <si>
    <t>Si la respuesta no es un sí rotundo, tu promesa es marketing sin respaldo y el mercado lo detectará en el primer proyecto. Ajusta la promesa, no el discurso.</t>
  </si>
  <si>
    <t>Actividades ↔ Propuesta</t>
  </si>
  <si>
    <t>¿Lo que haces en el día a día (bloque 2) construye tu promesa o te desvía de ella?</t>
  </si>
  <si>
    <t>Lista tus actividades de la última semana y marca cuáles construyen tu posicionamiento. Si menos del 30% lo hace, tu agenda está trabajando en tu contra.</t>
  </si>
  <si>
    <t>Relaciones ↔ Segmento</t>
  </si>
  <si>
    <t>¿Tu forma de relacionarte (bloque 6) corresponde a cómo tu cliente quiere ser tratado?</t>
  </si>
  <si>
    <t>Define un ritmo de contacto explícito con clientes actuales y, sobre todo, con quienes todavía no lo son. El silencio entre proyectos es donde se pierde la marca.</t>
  </si>
  <si>
    <t>Aliados ↔ Segmento</t>
  </si>
  <si>
    <t>¿Tus aliados (bloque 7) te acercan a tu segmento o solo te ayudan a entregar?</t>
  </si>
  <si>
    <t>Necesitas al menos 3 aliados de distribución (quienes ya tienen la confianza de tu cliente), no solo aliados de ejecución. Trabájalo en el Paso 5.</t>
  </si>
  <si>
    <t>Ingresos ↔ Inversión</t>
  </si>
  <si>
    <t>¿Lo que recibes (bloque 8) compensa lo que inviertes (bloque 9), incluido tu tiempo no facturable?</t>
  </si>
  <si>
    <t>Calcula tu tarifa real dividiendo ingresos anuales entre TODAS las horas trabajadas, no solo las facturadas. El resultado suele ser incómodo y suele ser el detonante del cambio.</t>
  </si>
  <si>
    <t>Modelo ↔ Escalabilidad</t>
  </si>
  <si>
    <t>¿Tu modelo puede crecer sin que tú tengas que estar presente en cada entrega?</t>
  </si>
  <si>
    <t>Documenta tu método hasta que otra persona pueda ejecutar el 70%. Mientras el método viva solo en tu cabeza, tienes un empleo bien pagado, no un activo.</t>
  </si>
  <si>
    <t>ÍNDICE DE COHERENCIA ESTRUCTURAL</t>
  </si>
  <si>
    <t>Índice de coherencia de tu modelo</t>
  </si>
  <si>
    <t>TU ESLABÓN MÁS DÉBIL</t>
  </si>
  <si>
    <t>3 · TABLERO DEL LIENZO CANVAS   |   Código: MARCA-02-CANV</t>
  </si>
  <si>
    <t>¿Para qué sirve esta hoja?   El estado de tu modelo profesional en una pantalla. Todo se calcula solo a partir de las dos hojas anteriores: no escribas nada aquí.</t>
  </si>
  <si>
    <t>Fase M · Lectura: 3 minutos    ·    Hoja de solo lectura.</t>
  </si>
  <si>
    <t>INDICADORES DE TU MODELO DE NEGOCIO PERSONAL</t>
  </si>
  <si>
    <t>COMPLETITUD DEL LIENZO</t>
  </si>
  <si>
    <t>COHERENCIA ESTRUCTURAL</t>
  </si>
  <si>
    <t>BLOQUES SIN CONSOLIDAR</t>
  </si>
  <si>
    <t>TU BLOQUE MÁS DÉBIL</t>
  </si>
  <si>
    <t>9 bloques · 3 puntos máximo cada uno</t>
  </si>
  <si>
    <t>qué tan bien encajan tus bloques entre sí</t>
  </si>
  <si>
    <t>de 9 bloques del lienzo</t>
  </si>
  <si>
    <t>por aquí empieza tu trabajo</t>
  </si>
  <si>
    <t>NIVEL DE CADA BLOQUE  ·  base de las gráficas</t>
  </si>
  <si>
    <t>Bloque del lienzo</t>
  </si>
  <si>
    <t>Nivel (0-3)</t>
  </si>
  <si>
    <t>Lectura</t>
  </si>
  <si>
    <t>DISTRIBUCIÓN DE MADUREZ  ·  base de la gráfica de dona</t>
  </si>
  <si>
    <t>Bloques</t>
  </si>
  <si>
    <t>Sin definir</t>
  </si>
  <si>
    <t>LECTURA AUTOMÁTICA DE TU MODELO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</si>
</sst>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2.5"/>
      <color rgb="FFFFFFFF"/>
      <name val="Segoe UI"/>
    </font>
    <font>
      <b/>
      <sz val="11"/>
      <color rgb="FF5B21B6"/>
      <name val="Segoe UI"/>
    </font>
    <font>
      <sz val="9.5"/>
      <color rgb="FF0F172A"/>
      <name val="Segoe UI"/>
    </font>
    <font>
      <i/>
      <sz val="8.5"/>
      <color rgb="FF475569"/>
      <name val="Segoe UI"/>
    </font>
    <font>
      <b/>
      <sz val="10"/>
      <color rgb="FFFFFFFF"/>
      <name val="Segoe UI"/>
    </font>
    <font>
      <b/>
      <sz val="9.5"/>
      <color rgb="FF7C3AED"/>
      <name val="Segoe UI"/>
    </font>
    <font>
      <b/>
      <sz val="9.5"/>
      <color rgb="FF475569"/>
      <name val="Segoe UI"/>
    </font>
    <font>
      <sz val="8.5"/>
      <color rgb="FF475569"/>
      <name val="Segoe UI"/>
    </font>
    <font>
      <b/>
      <sz val="9.5"/>
      <color rgb="FFFFFFFF"/>
      <name val="Segoe UI"/>
    </font>
    <font>
      <b/>
      <sz val="9.5"/>
      <color rgb="FF5B21B6"/>
      <name val="Segoe UI"/>
    </font>
    <font>
      <sz val="8.5"/>
      <color rgb="FF5B21B6"/>
      <name val="Segoe UI"/>
    </font>
    <font>
      <b/>
      <sz val="9.5"/>
      <color rgb="FF0F172A"/>
      <name val="Segoe UI"/>
    </font>
    <font>
      <b/>
      <sz val="14"/>
      <color rgb="FF5B21B6"/>
      <name val="Segoe UI"/>
    </font>
    <font>
      <sz val="9"/>
      <color rgb="FF0F172A"/>
      <name val="Segoe UI"/>
    </font>
    <font>
      <b/>
      <sz val="15"/>
      <color rgb="FF5B21B6"/>
      <name val="Segoe UI"/>
    </font>
    <font>
      <sz val="10"/>
      <color rgb="FF0F172A"/>
      <name val="Segoe UI"/>
    </font>
    <font>
      <b/>
      <sz val="8.5"/>
      <color rgb="FFFFFFFF"/>
      <name val="Segoe UI"/>
    </font>
    <font>
      <b/>
      <sz val="20"/>
      <color rgb="FF5B21B6"/>
      <name val="Segoe UI"/>
    </font>
    <font>
      <i/>
      <sz val="8"/>
      <color rgb="FF475569"/>
      <name val="Segoe UI"/>
    </font>
  </fonts>
  <fills count="9">
    <fill>
      <patternFill patternType="none"/>
    </fill>
    <fill>
      <patternFill patternType="gray125"/>
    </fill>
    <fill>
      <patternFill patternType="solid">
        <fgColor rgb="FF5B21B6"/>
      </patternFill>
    </fill>
    <fill>
      <patternFill patternType="solid">
        <fgColor rgb="FFEDE9FE"/>
      </patternFill>
    </fill>
    <fill>
      <patternFill patternType="solid">
        <fgColor rgb="FFF5F3FF"/>
      </patternFill>
    </fill>
    <fill>
      <patternFill patternType="solid">
        <fgColor rgb="FFFFFFFF"/>
      </patternFill>
    </fill>
    <fill>
      <patternFill patternType="solid">
        <fgColor rgb="FF7C3AED"/>
      </patternFill>
    </fill>
    <fill>
      <patternFill patternType="solid">
        <fgColor rgb="FFF8FAFC"/>
      </patternFill>
    </fill>
    <fill>
      <patternFill patternType="solid">
        <fgColor rgb="FF47556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7C3AED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 style="medium">
        <color rgb="FF5B21B6"/>
      </left>
      <right/>
      <top style="medium">
        <color rgb="FF5B21B6"/>
      </top>
      <bottom/>
      <diagonal/>
    </border>
    <border>
      <left/>
      <right/>
      <top style="medium">
        <color rgb="FF5B21B6"/>
      </top>
      <bottom/>
      <diagonal/>
    </border>
    <border>
      <left/>
      <right style="medium">
        <color rgb="FF5B21B6"/>
      </right>
      <top style="medium">
        <color rgb="FF5B21B6"/>
      </top>
      <bottom/>
      <diagonal/>
    </border>
    <border>
      <left style="medium">
        <color rgb="FF5B21B6"/>
      </left>
      <right/>
      <top/>
      <bottom style="medium">
        <color rgb="FF5B21B6"/>
      </bottom>
      <diagonal/>
    </border>
    <border>
      <left/>
      <right/>
      <top/>
      <bottom style="medium">
        <color rgb="FF5B21B6"/>
      </bottom>
      <diagonal/>
    </border>
    <border>
      <left/>
      <right style="medium">
        <color rgb="FF5B21B6"/>
      </right>
      <top/>
      <bottom style="medium">
        <color rgb="FF5B21B6"/>
      </bottom>
      <diagonal/>
    </border>
    <border>
      <left style="thin">
        <color rgb="FFEDE9FE"/>
      </left>
      <right/>
      <top style="medium">
        <color rgb="FF5B21B6"/>
      </top>
      <bottom/>
      <diagonal/>
    </border>
    <border>
      <left/>
      <right style="thin">
        <color rgb="FFEDE9FE"/>
      </right>
      <top style="medium">
        <color rgb="FF5B21B6"/>
      </top>
      <bottom/>
      <diagonal/>
    </border>
    <border>
      <left style="thin">
        <color rgb="FFEDE9FE"/>
      </left>
      <right/>
      <top/>
      <bottom/>
      <diagonal/>
    </border>
    <border>
      <left/>
      <right/>
      <top/>
      <bottom/>
      <diagonal/>
    </border>
    <border>
      <left/>
      <right style="thin">
        <color rgb="FFEDE9FE"/>
      </right>
      <top/>
      <bottom/>
      <diagonal/>
    </border>
    <border>
      <left style="thin">
        <color rgb="FFEDE9FE"/>
      </left>
      <right/>
      <top/>
      <bottom style="thin">
        <color rgb="FFEDE9FE"/>
      </bottom>
      <diagonal/>
    </border>
    <border>
      <left/>
      <right/>
      <top/>
      <bottom style="thin">
        <color rgb="FFEDE9FE"/>
      </bottom>
      <diagonal/>
    </border>
    <border>
      <left/>
      <right style="thin">
        <color rgb="FFEDE9FE"/>
      </right>
      <top/>
      <bottom style="thin">
        <color rgb="FFEDE9FE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9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14" fillId="7" borderId="2" xfId="0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3" fillId="7" borderId="2" xfId="0" applyFont="1" applyFill="1" applyBorder="1" applyAlignment="1">
      <alignment horizontal="left" vertical="center" wrapText="1" indent="1"/>
    </xf>
    <xf numFmtId="0" fontId="0" fillId="7" borderId="2" xfId="0" applyFill="1" applyBorder="1"/>
    <xf numFmtId="0" fontId="5" fillId="6" borderId="0" xfId="0" applyFont="1" applyFill="1" applyAlignment="1">
      <alignment horizontal="left" vertical="center" indent="1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7" fillId="7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wrapText="1" indent="1"/>
    </xf>
    <xf numFmtId="0" fontId="0" fillId="5" borderId="2" xfId="0" applyFill="1" applyBorder="1"/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left" vertical="center" wrapText="1" indent="1"/>
    </xf>
    <xf numFmtId="0" fontId="0" fillId="0" borderId="2" xfId="0" applyBorder="1"/>
    <xf numFmtId="0" fontId="12" fillId="3" borderId="2" xfId="0" applyFont="1" applyFill="1" applyBorder="1" applyAlignment="1">
      <alignment horizontal="left" vertical="center" indent="1"/>
    </xf>
    <xf numFmtId="0" fontId="8" fillId="7" borderId="3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left" vertical="center" wrapText="1" indent="1"/>
    </xf>
    <xf numFmtId="0" fontId="0" fillId="0" borderId="8" xfId="0" applyBorder="1"/>
    <xf numFmtId="0" fontId="0" fillId="0" borderId="9" xfId="0" applyBorder="1"/>
    <xf numFmtId="0" fontId="9" fillId="2" borderId="4" xfId="0" applyFont="1" applyFill="1" applyBorder="1" applyAlignment="1">
      <alignment horizontal="left" vertical="center" indent="1"/>
    </xf>
    <xf numFmtId="0" fontId="0" fillId="0" borderId="5" xfId="0" applyBorder="1"/>
    <xf numFmtId="0" fontId="0" fillId="0" borderId="6" xfId="0" applyBorder="1"/>
    <xf numFmtId="0" fontId="10" fillId="4" borderId="2" xfId="0" applyFont="1" applyFill="1" applyBorder="1" applyAlignment="1">
      <alignment horizontal="left" vertical="center" indent="1"/>
    </xf>
    <xf numFmtId="0" fontId="3" fillId="5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left" vertical="center" indent="1"/>
    </xf>
    <xf numFmtId="0" fontId="3" fillId="7" borderId="2" xfId="0" applyFont="1" applyFill="1" applyBorder="1"/>
    <xf numFmtId="0" fontId="18" fillId="4" borderId="12" xfId="0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19" fillId="4" borderId="15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17" fillId="6" borderId="10" xfId="0" applyFont="1" applyFill="1" applyBorder="1" applyAlignment="1">
      <alignment horizontal="center" vertical="center" wrapText="1"/>
    </xf>
    <xf numFmtId="0" fontId="0" fillId="0" borderId="11" xfId="0" applyBorder="1"/>
    <xf numFmtId="0" fontId="3" fillId="7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center" indent="1"/>
    </xf>
    <xf numFmtId="0" fontId="5" fillId="8" borderId="0" xfId="0" applyFont="1" applyFill="1" applyAlignment="1">
      <alignment horizontal="left" vertical="center" indent="1"/>
    </xf>
    <xf numFmtId="0" fontId="9" fillId="2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indent="1"/>
    </xf>
    <xf numFmtId="0" fontId="3" fillId="5" borderId="2" xfId="0" applyFont="1" applyFill="1" applyBorder="1"/>
  </cellXfs>
  <cellStyles count="1">
    <cellStyle name="Normal" xfId="0" builtinId="0"/>
  </cellStyles>
  <dxfs count="10">
    <dxf>
      <font>
        <b/>
        <sz val="9.5"/>
        <color rgb="FF92400E"/>
        <name val="Segoe UI"/>
      </font>
      <fill>
        <patternFill patternType="solid">
          <fgColor rgb="FFFEF3C7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  <dxf>
      <font>
        <b/>
        <sz val="9.5"/>
        <color rgb="FF065F46"/>
        <name val="Segoe UI"/>
      </font>
      <fill>
        <patternFill patternType="solid">
          <fgColor rgb="FFD1FAE5"/>
        </patternFill>
      </fill>
    </dxf>
    <dxf>
      <font>
        <b/>
        <sz val="9.5"/>
        <color rgb="FF991B1B"/>
        <name val="Segoe UI"/>
      </font>
      <fill>
        <patternFill patternType="solid">
          <fgColor rgb="FFFEE2E2"/>
        </patternFill>
      </fill>
    </dxf>
    <dxf>
      <font>
        <b/>
        <sz val="9.5"/>
        <color rgb="FF92400E"/>
        <name val="Segoe UI"/>
      </font>
      <fill>
        <patternFill patternType="solid">
          <fgColor rgb="FFFEF3C7"/>
        </patternFill>
      </fill>
    </dxf>
    <dxf>
      <font>
        <b/>
        <sz val="9.5"/>
        <color rgb="FF065F46"/>
        <name val="Segoe UI"/>
      </font>
      <fill>
        <patternFill patternType="solid">
          <fgColor rgb="FFD1FAE5"/>
        </patternFill>
      </fill>
    </dxf>
    <dxf>
      <font>
        <b/>
        <sz val="9"/>
        <color rgb="FF991B1B"/>
        <name val="Segoe UI"/>
      </font>
      <fill>
        <patternFill patternType="solid">
          <fgColor rgb="FFFEE2E2"/>
        </patternFill>
      </fill>
    </dxf>
    <dxf>
      <font>
        <b/>
        <sz val="9"/>
        <color rgb="FF92400E"/>
        <name val="Segoe UI"/>
      </font>
      <fill>
        <patternFill patternType="solid">
          <fgColor rgb="FFFEF3C7"/>
        </patternFill>
      </fill>
    </dxf>
    <dxf>
      <font>
        <b/>
        <sz val="9"/>
        <color rgb="FF155E75"/>
        <name val="Segoe UI"/>
      </font>
      <fill>
        <patternFill patternType="solid">
          <fgColor rgb="FFCFFAFE"/>
        </patternFill>
      </fill>
    </dxf>
    <dxf>
      <font>
        <b/>
        <sz val="9"/>
        <color rgb="FF065F46"/>
        <name val="Segoe UI"/>
      </font>
      <fill>
        <patternFill patternType="solid">
          <fgColor rgb="FFD1FAE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>
              <a:defRPr/>
            </a:pPr>
            <a:r>
              <a:t>Nivel de consolidación de cada bloque (0 = vacío · 3 = probado)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'3. Tablero'!$E$12</c:f>
              <c:strCache>
                <c:ptCount val="1"/>
                <c:pt idx="0">
                  <c:v>Nivel (0-3)</c:v>
                </c:pt>
              </c:strCache>
            </c:strRef>
          </c:tx>
          <c:spPr>
            <a:solidFill>
              <a:srgbClr val="7C3AED"/>
            </a:solidFill>
            <a:ln>
              <a:prstDash val="solid"/>
            </a:ln>
          </c:spPr>
          <c:invertIfNegative val="1"/>
          <c:cat>
            <c:strRef>
              <c:f>'3. Tablero'!$A$13:$A$21</c:f>
              <c:strCache>
                <c:ptCount val="9"/>
                <c:pt idx="0">
                  <c:v>1 · QUIÉN ERES</c:v>
                </c:pt>
                <c:pt idx="1">
                  <c:v>2 · QUÉ HACES</c:v>
                </c:pt>
                <c:pt idx="2">
                  <c:v>3 · A QUIÉN AYUDAS</c:v>
                </c:pt>
                <c:pt idx="3">
                  <c:v>4 · CÓMO AYUDAS</c:v>
                </c:pt>
                <c:pt idx="4">
                  <c:v>5 · CÓMO TE CONOCEN</c:v>
                </c:pt>
                <c:pt idx="5">
                  <c:v>6 · CÓMO TE RELACIONAS</c:v>
                </c:pt>
                <c:pt idx="6">
                  <c:v>7 · QUIÉN TE AYUDA</c:v>
                </c:pt>
                <c:pt idx="7">
                  <c:v>8 · QUÉ RECIBES</c:v>
                </c:pt>
                <c:pt idx="8">
                  <c:v>9 · QUÉ INVIERTES</c:v>
                </c:pt>
              </c:strCache>
            </c:strRef>
          </c:cat>
          <c:val>
            <c:numRef>
              <c:f>'3. Tablero'!$E$13:$E$21</c:f>
              <c:numCache>
                <c:formatCode>General</c:formatCode>
                <c:ptCount val="9"/>
                <c:pt idx="0">
                  <c:v>2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D91-408E-8485-3B3C9D814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title>
      <c:tx>
        <c:rich>
          <a:bodyPr/>
          <a:lstStyle/>
          <a:p>
            <a:pPr>
              <a:defRPr/>
            </a:pPr>
            <a:r>
              <a:t>Cuántos bloques hay en cada estado de madurez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tx>
            <c:strRef>
              <c:f>'3. Tablero'!$E$24</c:f>
              <c:strCache>
                <c:ptCount val="1"/>
                <c:pt idx="0">
                  <c:v>Bloques</c:v>
                </c:pt>
              </c:strCache>
            </c:strRef>
          </c:tx>
          <c:spPr>
            <a:ln>
              <a:prstDash val="solid"/>
            </a:ln>
          </c:spPr>
          <c:cat>
            <c:strRef>
              <c:f>'3. Tablero'!$A$25:$A$28</c:f>
              <c:strCache>
                <c:ptCount val="4"/>
                <c:pt idx="0">
                  <c:v>Sin definir</c:v>
                </c:pt>
                <c:pt idx="1">
                  <c:v>Idea vaga</c:v>
                </c:pt>
                <c:pt idx="2">
                  <c:v>Definido</c:v>
                </c:pt>
                <c:pt idx="3">
                  <c:v>Definido y probado</c:v>
                </c:pt>
              </c:strCache>
            </c:strRef>
          </c:cat>
          <c:val>
            <c:numRef>
              <c:f>'3. Tablero'!$E$25:$E$28</c:f>
              <c:numCache>
                <c:formatCode>General</c:formatCode>
                <c:ptCount val="4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51-4316-A3F0-D39AF4633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29</xdr:row>
      <xdr:rowOff>0</xdr:rowOff>
    </xdr:from>
    <xdr:ext cx="540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29</xdr:row>
      <xdr:rowOff>0</xdr:rowOff>
    </xdr:from>
    <xdr:ext cx="4680000" cy="36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view="pageLayout" showGridLines="0" tabSelected="1" workbookViewId="0">
      <pane ySplit="4" topLeftCell="A5" activePane="bottomLeft" state="frozen"/>
      <selection pane="bottomLeft" sqref="A1:G1"/>
    </sheetView>
  </sheetViews>
  <sheetFormatPr baseColWidth="10" defaultColWidth="8.88671875" defaultRowHeight="14.4" x14ac:dyDescent="0.3"/>
  <cols>
    <col min="1" max="1" width="4" customWidth="1"/>
    <col min="2" max="2" width="26" customWidth="1"/>
    <col min="3" max="5" width="30" customWidth="1"/>
    <col min="6" max="6" width="22" customWidth="1"/>
    <col min="7" max="7" width="16" customWidth="1"/>
  </cols>
  <sheetData>
    <row r="1" spans="1:7" ht="30" customHeight="1" x14ac:dyDescent="0.3">
      <c r="A1" s="26" t="s">
        <v>0</v>
      </c>
      <c r="B1" s="27"/>
      <c r="C1" s="27"/>
      <c r="D1" s="27"/>
      <c r="E1" s="27"/>
      <c r="F1" s="27"/>
      <c r="G1" s="27"/>
    </row>
    <row r="2" spans="1:7" ht="24" customHeight="1" x14ac:dyDescent="0.3">
      <c r="A2" s="32" t="s">
        <v>1</v>
      </c>
      <c r="B2" s="27"/>
      <c r="C2" s="27"/>
      <c r="D2" s="27"/>
      <c r="E2" s="27"/>
      <c r="F2" s="27"/>
      <c r="G2" s="27"/>
    </row>
    <row r="3" spans="1:7" ht="31.95" customHeight="1" x14ac:dyDescent="0.3">
      <c r="A3" s="31" t="s">
        <v>2</v>
      </c>
      <c r="B3" s="27"/>
      <c r="C3" s="27"/>
      <c r="D3" s="27"/>
      <c r="E3" s="27"/>
      <c r="F3" s="27"/>
      <c r="G3" s="27"/>
    </row>
    <row r="4" spans="1:7" ht="16.95" customHeight="1" x14ac:dyDescent="0.3">
      <c r="A4" s="33" t="s">
        <v>3</v>
      </c>
      <c r="B4" s="27"/>
      <c r="C4" s="27"/>
      <c r="D4" s="27"/>
      <c r="E4" s="27"/>
      <c r="F4" s="27"/>
      <c r="G4" s="27"/>
    </row>
    <row r="6" spans="1:7" ht="22.05" customHeight="1" x14ac:dyDescent="0.3">
      <c r="A6" s="24" t="s">
        <v>4</v>
      </c>
      <c r="B6" s="25"/>
      <c r="C6" s="25"/>
      <c r="D6" s="25"/>
      <c r="E6" s="25"/>
      <c r="F6" s="25"/>
      <c r="G6" s="25"/>
    </row>
    <row r="7" spans="1:7" ht="25.95" customHeight="1" x14ac:dyDescent="0.3">
      <c r="A7" s="29" t="s">
        <v>5</v>
      </c>
      <c r="B7" s="30"/>
      <c r="C7" s="30"/>
      <c r="D7" s="30"/>
      <c r="E7" s="30"/>
      <c r="F7" s="30"/>
      <c r="G7" s="30"/>
    </row>
    <row r="8" spans="1:7" ht="25.95" customHeight="1" x14ac:dyDescent="0.3">
      <c r="A8" s="22" t="s">
        <v>6</v>
      </c>
      <c r="B8" s="23"/>
      <c r="C8" s="23"/>
      <c r="D8" s="23"/>
      <c r="E8" s="23"/>
      <c r="F8" s="23"/>
      <c r="G8" s="23"/>
    </row>
    <row r="9" spans="1:7" ht="25.95" customHeight="1" x14ac:dyDescent="0.3">
      <c r="A9" s="29" t="s">
        <v>7</v>
      </c>
      <c r="B9" s="30"/>
      <c r="C9" s="30"/>
      <c r="D9" s="30"/>
      <c r="E9" s="30"/>
      <c r="F9" s="30"/>
      <c r="G9" s="30"/>
    </row>
    <row r="11" spans="1:7" ht="22.05" customHeight="1" x14ac:dyDescent="0.3">
      <c r="A11" s="24" t="s">
        <v>8</v>
      </c>
      <c r="B11" s="25"/>
      <c r="C11" s="25"/>
      <c r="D11" s="25"/>
      <c r="E11" s="25"/>
      <c r="F11" s="25"/>
      <c r="G11" s="25"/>
    </row>
    <row r="12" spans="1:7" ht="25.95" customHeight="1" x14ac:dyDescent="0.3">
      <c r="A12" s="22" t="s">
        <v>9</v>
      </c>
      <c r="B12" s="23"/>
      <c r="C12" s="23"/>
      <c r="D12" s="23"/>
      <c r="E12" s="23"/>
      <c r="F12" s="23"/>
      <c r="G12" s="23"/>
    </row>
    <row r="13" spans="1:7" ht="25.95" customHeight="1" x14ac:dyDescent="0.3">
      <c r="A13" s="29" t="s">
        <v>10</v>
      </c>
      <c r="B13" s="30"/>
      <c r="C13" s="30"/>
      <c r="D13" s="30"/>
      <c r="E13" s="30"/>
      <c r="F13" s="30"/>
      <c r="G13" s="30"/>
    </row>
    <row r="14" spans="1:7" ht="15" customHeight="1" x14ac:dyDescent="0.3">
      <c r="A14" s="22" t="s">
        <v>11</v>
      </c>
      <c r="B14" s="23"/>
      <c r="C14" s="23"/>
      <c r="D14" s="23"/>
      <c r="E14" s="23"/>
      <c r="F14" s="23"/>
      <c r="G14" s="23"/>
    </row>
    <row r="16" spans="1:7" ht="22.05" customHeight="1" x14ac:dyDescent="0.3">
      <c r="A16" s="24" t="s">
        <v>12</v>
      </c>
      <c r="B16" s="25"/>
      <c r="C16" s="25"/>
      <c r="D16" s="25"/>
      <c r="E16" s="25"/>
      <c r="F16" s="25"/>
      <c r="G16" s="25"/>
    </row>
    <row r="17" spans="1:7" ht="25.95" customHeight="1" x14ac:dyDescent="0.3">
      <c r="A17" s="29" t="s">
        <v>13</v>
      </c>
      <c r="B17" s="30"/>
      <c r="C17" s="30"/>
      <c r="D17" s="30"/>
      <c r="E17" s="30"/>
      <c r="F17" s="30"/>
      <c r="G17" s="30"/>
    </row>
    <row r="18" spans="1:7" ht="25.95" customHeight="1" x14ac:dyDescent="0.3">
      <c r="A18" s="22" t="s">
        <v>14</v>
      </c>
      <c r="B18" s="23"/>
      <c r="C18" s="23"/>
      <c r="D18" s="23"/>
      <c r="E18" s="23"/>
      <c r="F18" s="23"/>
      <c r="G18" s="23"/>
    </row>
    <row r="19" spans="1:7" ht="25.95" customHeight="1" x14ac:dyDescent="0.3">
      <c r="A19" s="29" t="s">
        <v>15</v>
      </c>
      <c r="B19" s="30"/>
      <c r="C19" s="30"/>
      <c r="D19" s="30"/>
      <c r="E19" s="30"/>
      <c r="F19" s="30"/>
      <c r="G19" s="30"/>
    </row>
    <row r="20" spans="1:7" ht="25.95" customHeight="1" x14ac:dyDescent="0.3">
      <c r="A20" s="22" t="s">
        <v>16</v>
      </c>
      <c r="B20" s="23"/>
      <c r="C20" s="23"/>
      <c r="D20" s="23"/>
      <c r="E20" s="23"/>
      <c r="F20" s="23"/>
      <c r="G20" s="23"/>
    </row>
    <row r="22" spans="1:7" ht="22.05" customHeight="1" x14ac:dyDescent="0.3">
      <c r="A22" s="24" t="s">
        <v>17</v>
      </c>
      <c r="B22" s="25"/>
      <c r="C22" s="25"/>
      <c r="D22" s="25"/>
      <c r="E22" s="25"/>
      <c r="F22" s="25"/>
      <c r="G22" s="25"/>
    </row>
    <row r="23" spans="1:7" ht="25.95" customHeight="1" x14ac:dyDescent="0.3">
      <c r="A23" s="29" t="s">
        <v>18</v>
      </c>
      <c r="B23" s="30"/>
      <c r="C23" s="30"/>
      <c r="D23" s="30"/>
      <c r="E23" s="30"/>
      <c r="F23" s="30"/>
      <c r="G23" s="30"/>
    </row>
    <row r="24" spans="1:7" ht="15" customHeight="1" x14ac:dyDescent="0.3">
      <c r="A24" s="22" t="s">
        <v>19</v>
      </c>
      <c r="B24" s="23"/>
      <c r="C24" s="23"/>
      <c r="D24" s="23"/>
      <c r="E24" s="23"/>
      <c r="F24" s="23"/>
      <c r="G24" s="23"/>
    </row>
    <row r="25" spans="1:7" ht="25.95" customHeight="1" x14ac:dyDescent="0.3">
      <c r="A25" s="29" t="s">
        <v>20</v>
      </c>
      <c r="B25" s="30"/>
      <c r="C25" s="30"/>
      <c r="D25" s="30"/>
      <c r="E25" s="30"/>
      <c r="F25" s="30"/>
      <c r="G25" s="30"/>
    </row>
    <row r="27" spans="1:7" ht="22.05" customHeight="1" x14ac:dyDescent="0.3">
      <c r="A27" s="20" t="str">
        <f>HYPERLINK("01_Matriz_Diagnostico_y_Auditoria_360.xlsx","◀ Paso 1: Diagnóstico 360°")</f>
        <v>◀ Paso 1: Diagnóstico 360°</v>
      </c>
      <c r="B27" s="21"/>
      <c r="C27" s="28" t="s">
        <v>21</v>
      </c>
      <c r="D27" s="23"/>
      <c r="E27" s="20" t="str">
        <f>HYPERLINK("03_Matriz_Posicionamiento_y_Diferenciacion.xlsx","Paso siguiente: Posicionamiento ▶")</f>
        <v>Paso siguiente: Posicionamiento ▶</v>
      </c>
      <c r="F27" s="21"/>
      <c r="G27" s="21"/>
    </row>
  </sheetData>
  <mergeCells count="24">
    <mergeCell ref="A17:G17"/>
    <mergeCell ref="A8:G8"/>
    <mergeCell ref="A22:G22"/>
    <mergeCell ref="A4:G4"/>
    <mergeCell ref="A20:G20"/>
    <mergeCell ref="A19:G19"/>
    <mergeCell ref="A13:G13"/>
    <mergeCell ref="A9:G9"/>
    <mergeCell ref="E27:G27"/>
    <mergeCell ref="A24:G24"/>
    <mergeCell ref="A27:B27"/>
    <mergeCell ref="A11:G11"/>
    <mergeCell ref="A1:G1"/>
    <mergeCell ref="A6:G6"/>
    <mergeCell ref="C27:D27"/>
    <mergeCell ref="A16:G16"/>
    <mergeCell ref="A7:G7"/>
    <mergeCell ref="A25:G25"/>
    <mergeCell ref="A18:G18"/>
    <mergeCell ref="A3:G3"/>
    <mergeCell ref="A12:G12"/>
    <mergeCell ref="A2:G2"/>
    <mergeCell ref="A23:G23"/>
    <mergeCell ref="A14:G14"/>
  </mergeCells>
  <pageMargins left="0.4" right="0.4" top="0.55000000000000004" bottom="0.55000000000000004" header="0.25" footer="0.25"/>
  <pageSetup fitToHeight="0" orientation="portrait"/>
  <headerFooter>
    <oddHeader>&amp;L&amp;8 &amp;K7C3AEDSistema M.A.R.C.A. 360°&amp;R&amp;8 &amp;K94A3B8XPROF · Marca Personal</oddHeader>
    <oddFooter>&amp;L&amp;8 &amp;K475569XPROF Soluciones de Crecimiento &amp; Innovación&amp;C&amp;8 &amp;K94A3B8MARCA-02-CANV&amp;R&amp;8 &amp;K475569Página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view="pageLayout" showGridLines="0" workbookViewId="0">
      <pane xSplit="3" ySplit="6" topLeftCell="D7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4" customWidth="1"/>
    <col min="2" max="2" width="20" customWidth="1"/>
    <col min="3" max="3" width="40" customWidth="1"/>
    <col min="4" max="4" width="52" customWidth="1"/>
    <col min="5" max="5" width="18" customWidth="1"/>
    <col min="6" max="6" width="8" customWidth="1"/>
    <col min="7" max="7" width="30" customWidth="1"/>
    <col min="8" max="8" width="34" customWidth="1"/>
  </cols>
  <sheetData>
    <row r="1" spans="1:8" ht="30" customHeight="1" x14ac:dyDescent="0.3">
      <c r="A1" s="26" t="s">
        <v>0</v>
      </c>
      <c r="B1" s="27"/>
      <c r="C1" s="27"/>
      <c r="D1" s="27"/>
      <c r="E1" s="27"/>
      <c r="F1" s="27"/>
      <c r="G1" s="27"/>
      <c r="H1" s="27"/>
    </row>
    <row r="2" spans="1:8" ht="24" customHeight="1" x14ac:dyDescent="0.3">
      <c r="A2" s="32" t="s">
        <v>22</v>
      </c>
      <c r="B2" s="27"/>
      <c r="C2" s="27"/>
      <c r="D2" s="27"/>
      <c r="E2" s="27"/>
      <c r="F2" s="27"/>
      <c r="G2" s="27"/>
      <c r="H2" s="27"/>
    </row>
    <row r="3" spans="1:8" ht="31.95" customHeight="1" x14ac:dyDescent="0.3">
      <c r="A3" s="31" t="s">
        <v>23</v>
      </c>
      <c r="B3" s="27"/>
      <c r="C3" s="27"/>
      <c r="D3" s="27"/>
      <c r="E3" s="27"/>
      <c r="F3" s="27"/>
      <c r="G3" s="27"/>
      <c r="H3" s="27"/>
    </row>
    <row r="4" spans="1:8" ht="16.95" customHeight="1" x14ac:dyDescent="0.3">
      <c r="A4" s="33" t="s">
        <v>24</v>
      </c>
      <c r="B4" s="27"/>
      <c r="C4" s="27"/>
      <c r="D4" s="27"/>
      <c r="E4" s="27"/>
      <c r="F4" s="27"/>
      <c r="G4" s="27"/>
      <c r="H4" s="27"/>
    </row>
    <row r="5" spans="1:8" ht="16.05" customHeight="1" x14ac:dyDescent="0.3">
      <c r="A5" s="37" t="s">
        <v>25</v>
      </c>
      <c r="B5" s="25"/>
      <c r="C5" s="25"/>
      <c r="D5" s="25"/>
      <c r="E5" s="25"/>
      <c r="F5" s="25"/>
      <c r="G5" s="25"/>
      <c r="H5" s="25"/>
    </row>
    <row r="6" spans="1:8" ht="34.049999999999997" customHeight="1" x14ac:dyDescent="0.3">
      <c r="A6" s="1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</row>
    <row r="7" spans="1:8" ht="48" customHeight="1" x14ac:dyDescent="0.3">
      <c r="A7" s="2">
        <v>1</v>
      </c>
      <c r="B7" s="3" t="s">
        <v>34</v>
      </c>
      <c r="C7" s="4" t="s">
        <v>35</v>
      </c>
      <c r="D7" s="5" t="s">
        <v>36</v>
      </c>
      <c r="E7" s="2" t="s">
        <v>37</v>
      </c>
      <c r="F7" s="6">
        <f t="shared" ref="F7:F15" si="0">IF(E7="","",IF(E7="Definido y probado",3,IF(E7="Definido",2,IF(E7="Idea vaga",1,0))))</f>
        <v>2</v>
      </c>
      <c r="G7" s="5" t="s">
        <v>38</v>
      </c>
      <c r="H7" s="7" t="str">
        <f t="shared" ref="H7:H15" si="1">IF(D7="","← Falta tu respuesta",IF(F7=0,"Bloque en blanco. Es un hueco estructural: nada de lo que construyas encima se sostendrá.",IF(F7=1,"Lo intuyes pero no lo puedes explicar. Escríbelo en una sola frase antes de seguir adelante.",IF(F7=2,"Definido pero sin probar. Busca la evidencia: un caso, una cifra, un cliente que lo confirme.","Sólido. Este bloque es material de comunicación: úsalo en tu perfil y en tu contenido."))))</f>
        <v>Definido pero sin probar. Busca la evidencia: un caso, una cifra, un cliente que lo confirme.</v>
      </c>
    </row>
    <row r="8" spans="1:8" ht="48" customHeight="1" x14ac:dyDescent="0.3">
      <c r="A8" s="8">
        <v>2</v>
      </c>
      <c r="B8" s="9" t="s">
        <v>39</v>
      </c>
      <c r="C8" s="10" t="s">
        <v>40</v>
      </c>
      <c r="D8" s="11" t="s">
        <v>41</v>
      </c>
      <c r="E8" s="8" t="s">
        <v>42</v>
      </c>
      <c r="F8" s="6">
        <f t="shared" si="0"/>
        <v>3</v>
      </c>
      <c r="G8" s="11" t="s">
        <v>43</v>
      </c>
      <c r="H8" s="7" t="str">
        <f t="shared" si="1"/>
        <v>Sólido. Este bloque es material de comunicación: úsalo en tu perfil y en tu contenido.</v>
      </c>
    </row>
    <row r="9" spans="1:8" ht="48" customHeight="1" x14ac:dyDescent="0.3">
      <c r="A9" s="2">
        <v>3</v>
      </c>
      <c r="B9" s="3" t="s">
        <v>44</v>
      </c>
      <c r="C9" s="4" t="s">
        <v>45</v>
      </c>
      <c r="D9" s="5" t="s">
        <v>46</v>
      </c>
      <c r="E9" s="2" t="s">
        <v>37</v>
      </c>
      <c r="F9" s="6">
        <f t="shared" si="0"/>
        <v>2</v>
      </c>
      <c r="G9" s="5" t="s">
        <v>47</v>
      </c>
      <c r="H9" s="7" t="str">
        <f t="shared" si="1"/>
        <v>Definido pero sin probar. Busca la evidencia: un caso, una cifra, un cliente que lo confirme.</v>
      </c>
    </row>
    <row r="10" spans="1:8" ht="48" customHeight="1" x14ac:dyDescent="0.3">
      <c r="A10" s="8">
        <v>4</v>
      </c>
      <c r="B10" s="9" t="s">
        <v>48</v>
      </c>
      <c r="C10" s="10" t="s">
        <v>49</v>
      </c>
      <c r="D10" s="11" t="s">
        <v>50</v>
      </c>
      <c r="E10" s="8" t="s">
        <v>37</v>
      </c>
      <c r="F10" s="6">
        <f t="shared" si="0"/>
        <v>2</v>
      </c>
      <c r="G10" s="11" t="s">
        <v>51</v>
      </c>
      <c r="H10" s="7" t="str">
        <f t="shared" si="1"/>
        <v>Definido pero sin probar. Busca la evidencia: un caso, una cifra, un cliente que lo confirme.</v>
      </c>
    </row>
    <row r="11" spans="1:8" ht="48" customHeight="1" x14ac:dyDescent="0.3">
      <c r="A11" s="2">
        <v>5</v>
      </c>
      <c r="B11" s="3" t="s">
        <v>52</v>
      </c>
      <c r="C11" s="4" t="s">
        <v>53</v>
      </c>
      <c r="D11" s="5" t="s">
        <v>54</v>
      </c>
      <c r="E11" s="2" t="s">
        <v>55</v>
      </c>
      <c r="F11" s="6">
        <f t="shared" si="0"/>
        <v>1</v>
      </c>
      <c r="G11" s="5" t="s">
        <v>56</v>
      </c>
      <c r="H11" s="7" t="str">
        <f t="shared" si="1"/>
        <v>Lo intuyes pero no lo puedes explicar. Escríbelo en una sola frase antes de seguir adelante.</v>
      </c>
    </row>
    <row r="12" spans="1:8" ht="48" customHeight="1" x14ac:dyDescent="0.3">
      <c r="A12" s="8">
        <v>6</v>
      </c>
      <c r="B12" s="9" t="s">
        <v>57</v>
      </c>
      <c r="C12" s="10" t="s">
        <v>58</v>
      </c>
      <c r="D12" s="11" t="s">
        <v>59</v>
      </c>
      <c r="E12" s="8" t="s">
        <v>55</v>
      </c>
      <c r="F12" s="6">
        <f t="shared" si="0"/>
        <v>1</v>
      </c>
      <c r="G12" s="11" t="s">
        <v>60</v>
      </c>
      <c r="H12" s="7" t="str">
        <f t="shared" si="1"/>
        <v>Lo intuyes pero no lo puedes explicar. Escríbelo en una sola frase antes de seguir adelante.</v>
      </c>
    </row>
    <row r="13" spans="1:8" ht="48" customHeight="1" x14ac:dyDescent="0.3">
      <c r="A13" s="2">
        <v>7</v>
      </c>
      <c r="B13" s="3" t="s">
        <v>61</v>
      </c>
      <c r="C13" s="4" t="s">
        <v>62</v>
      </c>
      <c r="D13" s="5" t="s">
        <v>63</v>
      </c>
      <c r="E13" s="2" t="s">
        <v>37</v>
      </c>
      <c r="F13" s="6">
        <f t="shared" si="0"/>
        <v>2</v>
      </c>
      <c r="G13" s="5" t="s">
        <v>64</v>
      </c>
      <c r="H13" s="7" t="str">
        <f t="shared" si="1"/>
        <v>Definido pero sin probar. Busca la evidencia: un caso, una cifra, un cliente que lo confirme.</v>
      </c>
    </row>
    <row r="14" spans="1:8" ht="48" customHeight="1" x14ac:dyDescent="0.3">
      <c r="A14" s="8">
        <v>8</v>
      </c>
      <c r="B14" s="9" t="s">
        <v>65</v>
      </c>
      <c r="C14" s="10" t="s">
        <v>66</v>
      </c>
      <c r="D14" s="11" t="s">
        <v>67</v>
      </c>
      <c r="E14" s="8" t="s">
        <v>42</v>
      </c>
      <c r="F14" s="6">
        <f t="shared" si="0"/>
        <v>3</v>
      </c>
      <c r="G14" s="11" t="s">
        <v>68</v>
      </c>
      <c r="H14" s="7" t="str">
        <f t="shared" si="1"/>
        <v>Sólido. Este bloque es material de comunicación: úsalo en tu perfil y en tu contenido.</v>
      </c>
    </row>
    <row r="15" spans="1:8" ht="48" customHeight="1" x14ac:dyDescent="0.3">
      <c r="A15" s="2">
        <v>9</v>
      </c>
      <c r="B15" s="3" t="s">
        <v>69</v>
      </c>
      <c r="C15" s="4" t="s">
        <v>70</v>
      </c>
      <c r="D15" s="5" t="s">
        <v>71</v>
      </c>
      <c r="E15" s="2" t="s">
        <v>37</v>
      </c>
      <c r="F15" s="6">
        <f t="shared" si="0"/>
        <v>2</v>
      </c>
      <c r="G15" s="5" t="s">
        <v>72</v>
      </c>
      <c r="H15" s="7" t="str">
        <f t="shared" si="1"/>
        <v>Definido pero sin probar. Busca la evidencia: un caso, una cifra, un cliente que lo confirme.</v>
      </c>
    </row>
    <row r="17" spans="1:8" ht="22.05" customHeight="1" x14ac:dyDescent="0.3">
      <c r="A17" s="24" t="s">
        <v>73</v>
      </c>
      <c r="B17" s="25"/>
      <c r="C17" s="25"/>
      <c r="D17" s="25"/>
      <c r="E17" s="25"/>
      <c r="F17" s="25"/>
      <c r="G17" s="25"/>
      <c r="H17" s="25"/>
    </row>
    <row r="18" spans="1:8" ht="30" customHeight="1" x14ac:dyDescent="0.3">
      <c r="A18" s="36" t="s">
        <v>74</v>
      </c>
      <c r="B18" s="35"/>
      <c r="C18" s="35"/>
      <c r="D18" s="12" t="str">
        <f>ROUND(SUM(F7:F15)/27*100,0)&amp;"%"</f>
        <v>67%</v>
      </c>
      <c r="E18" s="34" t="str">
        <f>IF(SUM(F7:F15)/27&gt;=0.8,"Modelo maduro: ya puedes comunicarlo hacia afuera con seguridad.",IF(SUM(F7:F15)/27&gt;=0.55,"Modelo en construcción: cierra los bloques débiles antes de invertir en visibilidad.","Modelo incipiente: no salgas a comunicar todavía. Un mensaje confuso repetido muchas veces posiciona la confusión."))</f>
        <v>Modelo en construcción: cierra los bloques débiles antes de invertir en visibilidad.</v>
      </c>
      <c r="F18" s="35"/>
      <c r="G18" s="35"/>
      <c r="H18" s="35"/>
    </row>
    <row r="20" spans="1:8" ht="22.05" customHeight="1" x14ac:dyDescent="0.3">
      <c r="A20" s="20" t="str">
        <f>HYPERLINK("01_Matriz_Diagnostico_y_Auditoria_360.xlsx","◀ Paso 1: Diagnóstico 360°")</f>
        <v>◀ Paso 1: Diagnóstico 360°</v>
      </c>
      <c r="B20" s="21"/>
      <c r="C20" s="28" t="s">
        <v>21</v>
      </c>
      <c r="D20" s="23"/>
      <c r="E20" s="20" t="str">
        <f>HYPERLINK("03_Matriz_Posicionamiento_y_Diferenciacion.xlsx","Paso siguiente: Posicionamiento ▶")</f>
        <v>Paso siguiente: Posicionamiento ▶</v>
      </c>
      <c r="F20" s="21"/>
      <c r="G20" s="21"/>
      <c r="H20" s="21"/>
    </row>
  </sheetData>
  <mergeCells count="11">
    <mergeCell ref="A1:H1"/>
    <mergeCell ref="A4:H4"/>
    <mergeCell ref="A20:B20"/>
    <mergeCell ref="A3:H3"/>
    <mergeCell ref="C20:D20"/>
    <mergeCell ref="E18:H18"/>
    <mergeCell ref="A2:H2"/>
    <mergeCell ref="E20:H20"/>
    <mergeCell ref="A18:C18"/>
    <mergeCell ref="A5:H5"/>
    <mergeCell ref="A17:H17"/>
  </mergeCells>
  <conditionalFormatting sqref="E7:E15">
    <cfRule type="cellIs" dxfId="9" priority="1" operator="equal">
      <formula>"Definido y probado"</formula>
    </cfRule>
    <cfRule type="cellIs" dxfId="8" priority="2" operator="equal">
      <formula>"Definido"</formula>
    </cfRule>
    <cfRule type="cellIs" dxfId="7" priority="3" operator="equal">
      <formula>"Idea vaga"</formula>
    </cfRule>
    <cfRule type="cellIs" dxfId="6" priority="4" operator="equal">
      <formula>"Sin definir"</formula>
    </cfRule>
  </conditionalFormatting>
  <dataValidations count="1">
    <dataValidation type="list" allowBlank="1" errorTitle="Valor no válido" error="Elige una opción de la lista desplegable." promptTitle="Selecciona" prompt="Haz clic en la flecha y elige una opción." sqref="E7:E15" xr:uid="{00000000-0002-0000-0100-000000000000}">
      <formula1>"Sin definir,Idea vaga,Definido,Definido y probado"</formula1>
    </dataValidation>
  </dataValidations>
  <pageMargins left="0.4" right="0.4" top="0.55000000000000004" bottom="0.55000000000000004" header="0.25" footer="0.25"/>
  <pageSetup fitToHeight="0" orientation="landscape"/>
  <headerFooter>
    <oddHeader>&amp;L&amp;8 &amp;K7C3AEDSistema M.A.R.C.A. 360°&amp;R&amp;8 &amp;K94A3B8XPROF · Marca Personal</oddHeader>
    <oddFooter>&amp;L&amp;8 &amp;K475569XPROF Soluciones de Crecimiento &amp; Innovación&amp;C&amp;8 &amp;K94A3B8MARCA-02-CANV&amp;R&amp;8 &amp;K475569Página &amp;P de &amp;N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view="pageLayout" showGridLines="0" workbookViewId="0">
      <pane xSplit="3" ySplit="6" topLeftCell="D7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4" customWidth="1"/>
    <col min="2" max="2" width="24" customWidth="1"/>
    <col min="3" max="3" width="54" customWidth="1"/>
    <col min="4" max="4" width="16" customWidth="1"/>
    <col min="5" max="5" width="8" customWidth="1"/>
    <col min="6" max="6" width="9" customWidth="1"/>
    <col min="7" max="7" width="12" customWidth="1"/>
    <col min="8" max="8" width="50" customWidth="1"/>
  </cols>
  <sheetData>
    <row r="1" spans="1:8" ht="30" customHeight="1" x14ac:dyDescent="0.3">
      <c r="A1" s="26" t="s">
        <v>0</v>
      </c>
      <c r="B1" s="27"/>
      <c r="C1" s="27"/>
      <c r="D1" s="27"/>
      <c r="E1" s="27"/>
      <c r="F1" s="27"/>
      <c r="G1" s="27"/>
      <c r="H1" s="27"/>
    </row>
    <row r="2" spans="1:8" ht="24" customHeight="1" x14ac:dyDescent="0.3">
      <c r="A2" s="32" t="s">
        <v>75</v>
      </c>
      <c r="B2" s="27"/>
      <c r="C2" s="27"/>
      <c r="D2" s="27"/>
      <c r="E2" s="27"/>
      <c r="F2" s="27"/>
      <c r="G2" s="27"/>
      <c r="H2" s="27"/>
    </row>
    <row r="3" spans="1:8" ht="31.95" customHeight="1" x14ac:dyDescent="0.3">
      <c r="A3" s="31" t="s">
        <v>76</v>
      </c>
      <c r="B3" s="27"/>
      <c r="C3" s="27"/>
      <c r="D3" s="27"/>
      <c r="E3" s="27"/>
      <c r="F3" s="27"/>
      <c r="G3" s="27"/>
      <c r="H3" s="27"/>
    </row>
    <row r="4" spans="1:8" ht="16.95" customHeight="1" x14ac:dyDescent="0.3">
      <c r="A4" s="33" t="s">
        <v>77</v>
      </c>
      <c r="B4" s="27"/>
      <c r="C4" s="27"/>
      <c r="D4" s="27"/>
      <c r="E4" s="27"/>
      <c r="F4" s="27"/>
      <c r="G4" s="27"/>
      <c r="H4" s="27"/>
    </row>
    <row r="5" spans="1:8" ht="16.05" customHeight="1" x14ac:dyDescent="0.3">
      <c r="A5" s="37" t="s">
        <v>25</v>
      </c>
      <c r="B5" s="25"/>
      <c r="C5" s="25"/>
      <c r="D5" s="25"/>
      <c r="E5" s="25"/>
      <c r="F5" s="25"/>
      <c r="G5" s="25"/>
      <c r="H5" s="25"/>
    </row>
    <row r="6" spans="1:8" ht="34.049999999999997" customHeight="1" x14ac:dyDescent="0.3">
      <c r="A6" s="1" t="s">
        <v>26</v>
      </c>
      <c r="B6" s="1" t="s">
        <v>78</v>
      </c>
      <c r="C6" s="1" t="s">
        <v>79</v>
      </c>
      <c r="D6" s="1" t="s">
        <v>29</v>
      </c>
      <c r="E6" s="1" t="s">
        <v>80</v>
      </c>
      <c r="F6" s="1" t="s">
        <v>81</v>
      </c>
      <c r="G6" s="1" t="s">
        <v>82</v>
      </c>
      <c r="H6" s="1" t="s">
        <v>83</v>
      </c>
    </row>
    <row r="7" spans="1:8" ht="43.95" customHeight="1" x14ac:dyDescent="0.3">
      <c r="A7" s="2">
        <v>1</v>
      </c>
      <c r="B7" s="3" t="s">
        <v>84</v>
      </c>
      <c r="C7" s="13" t="s">
        <v>85</v>
      </c>
      <c r="D7" s="2" t="s">
        <v>86</v>
      </c>
      <c r="E7" s="2">
        <v>5</v>
      </c>
      <c r="F7" s="6">
        <f t="shared" ref="F7:F14" si="0">IF(D7="","",IF(D7="Sí",E7*2,IF(D7="Parcialmente",E7,0)))</f>
        <v>5</v>
      </c>
      <c r="G7" s="6" t="str">
        <f t="shared" ref="G7:G14" si="1">IF(D7="","",IF(D7="Sí","Alineado",IF(D7="Parcialmente","Tensión","Roto")))</f>
        <v>Tensión</v>
      </c>
      <c r="H7" s="14" t="s">
        <v>87</v>
      </c>
    </row>
    <row r="8" spans="1:8" ht="43.95" customHeight="1" x14ac:dyDescent="0.3">
      <c r="A8" s="8">
        <v>2</v>
      </c>
      <c r="B8" s="9" t="s">
        <v>88</v>
      </c>
      <c r="C8" s="15" t="s">
        <v>89</v>
      </c>
      <c r="D8" s="8" t="s">
        <v>90</v>
      </c>
      <c r="E8" s="8">
        <v>5</v>
      </c>
      <c r="F8" s="6">
        <f t="shared" si="0"/>
        <v>0</v>
      </c>
      <c r="G8" s="6" t="str">
        <f t="shared" si="1"/>
        <v>Roto</v>
      </c>
      <c r="H8" s="16" t="s">
        <v>91</v>
      </c>
    </row>
    <row r="9" spans="1:8" ht="43.95" customHeight="1" x14ac:dyDescent="0.3">
      <c r="A9" s="2">
        <v>3</v>
      </c>
      <c r="B9" s="3" t="s">
        <v>92</v>
      </c>
      <c r="C9" s="13" t="s">
        <v>93</v>
      </c>
      <c r="D9" s="2" t="s">
        <v>94</v>
      </c>
      <c r="E9" s="2">
        <v>4</v>
      </c>
      <c r="F9" s="6">
        <f t="shared" si="0"/>
        <v>8</v>
      </c>
      <c r="G9" s="6" t="str">
        <f t="shared" si="1"/>
        <v>Alineado</v>
      </c>
      <c r="H9" s="14" t="s">
        <v>95</v>
      </c>
    </row>
    <row r="10" spans="1:8" ht="43.95" customHeight="1" x14ac:dyDescent="0.3">
      <c r="A10" s="8">
        <v>4</v>
      </c>
      <c r="B10" s="9" t="s">
        <v>96</v>
      </c>
      <c r="C10" s="15" t="s">
        <v>97</v>
      </c>
      <c r="D10" s="8" t="s">
        <v>86</v>
      </c>
      <c r="E10" s="8">
        <v>4</v>
      </c>
      <c r="F10" s="6">
        <f t="shared" si="0"/>
        <v>4</v>
      </c>
      <c r="G10" s="6" t="str">
        <f t="shared" si="1"/>
        <v>Tensión</v>
      </c>
      <c r="H10" s="16" t="s">
        <v>98</v>
      </c>
    </row>
    <row r="11" spans="1:8" ht="43.95" customHeight="1" x14ac:dyDescent="0.3">
      <c r="A11" s="2">
        <v>5</v>
      </c>
      <c r="B11" s="3" t="s">
        <v>99</v>
      </c>
      <c r="C11" s="13" t="s">
        <v>100</v>
      </c>
      <c r="D11" s="2" t="s">
        <v>94</v>
      </c>
      <c r="E11" s="2">
        <v>3</v>
      </c>
      <c r="F11" s="6">
        <f t="shared" si="0"/>
        <v>6</v>
      </c>
      <c r="G11" s="6" t="str">
        <f t="shared" si="1"/>
        <v>Alineado</v>
      </c>
      <c r="H11" s="14" t="s">
        <v>101</v>
      </c>
    </row>
    <row r="12" spans="1:8" ht="43.95" customHeight="1" x14ac:dyDescent="0.3">
      <c r="A12" s="8">
        <v>6</v>
      </c>
      <c r="B12" s="9" t="s">
        <v>102</v>
      </c>
      <c r="C12" s="15" t="s">
        <v>103</v>
      </c>
      <c r="D12" s="8" t="s">
        <v>90</v>
      </c>
      <c r="E12" s="8">
        <v>4</v>
      </c>
      <c r="F12" s="6">
        <f t="shared" si="0"/>
        <v>0</v>
      </c>
      <c r="G12" s="6" t="str">
        <f t="shared" si="1"/>
        <v>Roto</v>
      </c>
      <c r="H12" s="16" t="s">
        <v>104</v>
      </c>
    </row>
    <row r="13" spans="1:8" ht="43.95" customHeight="1" x14ac:dyDescent="0.3">
      <c r="A13" s="2">
        <v>7</v>
      </c>
      <c r="B13" s="3" t="s">
        <v>105</v>
      </c>
      <c r="C13" s="13" t="s">
        <v>106</v>
      </c>
      <c r="D13" s="2" t="s">
        <v>86</v>
      </c>
      <c r="E13" s="2">
        <v>5</v>
      </c>
      <c r="F13" s="6">
        <f t="shared" si="0"/>
        <v>5</v>
      </c>
      <c r="G13" s="6" t="str">
        <f t="shared" si="1"/>
        <v>Tensión</v>
      </c>
      <c r="H13" s="14" t="s">
        <v>107</v>
      </c>
    </row>
    <row r="14" spans="1:8" ht="43.95" customHeight="1" x14ac:dyDescent="0.3">
      <c r="A14" s="8">
        <v>8</v>
      </c>
      <c r="B14" s="9" t="s">
        <v>108</v>
      </c>
      <c r="C14" s="15" t="s">
        <v>109</v>
      </c>
      <c r="D14" s="8" t="s">
        <v>90</v>
      </c>
      <c r="E14" s="8">
        <v>4</v>
      </c>
      <c r="F14" s="6">
        <f t="shared" si="0"/>
        <v>0</v>
      </c>
      <c r="G14" s="6" t="str">
        <f t="shared" si="1"/>
        <v>Roto</v>
      </c>
      <c r="H14" s="16" t="s">
        <v>110</v>
      </c>
    </row>
    <row r="16" spans="1:8" ht="22.05" customHeight="1" x14ac:dyDescent="0.3">
      <c r="A16" s="24" t="s">
        <v>111</v>
      </c>
      <c r="B16" s="25"/>
      <c r="C16" s="25"/>
      <c r="D16" s="25"/>
      <c r="E16" s="25"/>
      <c r="F16" s="25"/>
      <c r="G16" s="25"/>
      <c r="H16" s="25"/>
    </row>
    <row r="17" spans="1:8" ht="31.95" customHeight="1" x14ac:dyDescent="0.3">
      <c r="A17" s="36" t="s">
        <v>112</v>
      </c>
      <c r="B17" s="35"/>
      <c r="C17" s="35"/>
      <c r="D17" s="38" t="str">
        <f>IFERROR(ROUND(SUM(F7:F14)/(SUM(E7:E14)*2)*100,0)&amp;"%","0%")</f>
        <v>41%</v>
      </c>
      <c r="E17" s="35"/>
      <c r="F17" s="34" t="str">
        <f>IF(COUNT(F7:F14)=0,"Responde las 8 preguntas de control.",IF(SUM(F7:F14)/(SUM(E7:E14)*2)&gt;=0.8,"Modelo coherente: tus piezas encajan. Puedes escalar.",IF(SUM(F7:F14)/(SUM(E7:E14)*2)&gt;=0.55,"Coherencia parcial: hay fugas de valor. Corrige primero las filas marcadas en rojo.","Modelo incoherente: estás trabajando mucho para sostener algo que no encaja. Rediseña antes de invertir en visibilidad.")))</f>
        <v>Modelo incoherente: estás trabajando mucho para sostener algo que no encaja. Rediseña antes de invertir en visibilidad.</v>
      </c>
      <c r="G17" s="35"/>
      <c r="H17" s="35"/>
    </row>
    <row r="19" spans="1:8" ht="19.95" customHeight="1" x14ac:dyDescent="0.3">
      <c r="A19" s="42" t="s">
        <v>113</v>
      </c>
      <c r="B19" s="43"/>
      <c r="C19" s="43"/>
      <c r="D19" s="43"/>
      <c r="E19" s="43"/>
      <c r="F19" s="43"/>
      <c r="G19" s="43"/>
      <c r="H19" s="44"/>
    </row>
    <row r="20" spans="1:8" ht="64.05" customHeight="1" x14ac:dyDescent="0.3">
      <c r="A20" s="39" t="str">
        <f>IF(COUNTIF(G7:G14,"Roto")=0,IF(COUNTIF(G7:G14,"Tensión")=0,"Ninguna verificación está rota. Tu modelo es estructuralmente sólido: concéntrate ahora en diferenciarte (Paso 3) y en hacerte visible (Paso 4).","Sin rupturas graves, pero hay "&amp;COUNTIF(G7:G14,"Tensión")&amp;" verificación(es) en tensión. Revisa esas filas: son fugas silenciosas de valor."),"Tienes "&amp;COUNTIF(G7:G14,"Roto")&amp;" verificación(es) ROTA(S). La primera es «"&amp;INDEX(B7:B14,MATCH("Roto",G7:G14,0))&amp;"». Empieza exactamente por ahí: es el punto donde tu modelo pierde más valor.")</f>
        <v>Tienes 3 verificación(es) ROTA(S). La primera es «Segmento ↔ Canales». Empieza exactamente por ahí: es el punto donde tu modelo pierde más valor.</v>
      </c>
      <c r="B20" s="40"/>
      <c r="C20" s="40"/>
      <c r="D20" s="40"/>
      <c r="E20" s="40"/>
      <c r="F20" s="40"/>
      <c r="G20" s="40"/>
      <c r="H20" s="41"/>
    </row>
    <row r="22" spans="1:8" ht="22.05" customHeight="1" x14ac:dyDescent="0.3">
      <c r="A22" s="20" t="str">
        <f>HYPERLINK("01_Matriz_Diagnostico_y_Auditoria_360.xlsx","◀ Paso 1: Diagnóstico 360°")</f>
        <v>◀ Paso 1: Diagnóstico 360°</v>
      </c>
      <c r="B22" s="21"/>
      <c r="C22" s="28" t="s">
        <v>21</v>
      </c>
      <c r="D22" s="23"/>
      <c r="E22" s="20" t="str">
        <f>HYPERLINK("03_Matriz_Posicionamiento_y_Diferenciacion.xlsx","Paso siguiente: Posicionamiento ▶")</f>
        <v>Paso siguiente: Posicionamiento ▶</v>
      </c>
      <c r="F22" s="21"/>
      <c r="G22" s="21"/>
      <c r="H22" s="21"/>
    </row>
  </sheetData>
  <mergeCells count="14">
    <mergeCell ref="A1:H1"/>
    <mergeCell ref="A4:H4"/>
    <mergeCell ref="A3:H3"/>
    <mergeCell ref="A20:H20"/>
    <mergeCell ref="A2:H2"/>
    <mergeCell ref="A16:H16"/>
    <mergeCell ref="A17:C17"/>
    <mergeCell ref="A19:H19"/>
    <mergeCell ref="F17:H17"/>
    <mergeCell ref="C22:D22"/>
    <mergeCell ref="A5:H5"/>
    <mergeCell ref="D17:E17"/>
    <mergeCell ref="A22:B22"/>
    <mergeCell ref="E22:H22"/>
  </mergeCells>
  <conditionalFormatting sqref="G7:G14">
    <cfRule type="cellIs" dxfId="5" priority="1" operator="equal">
      <formula>"Alineado"</formula>
    </cfRule>
    <cfRule type="cellIs" dxfId="4" priority="2" operator="equal">
      <formula>"Tensión"</formula>
    </cfRule>
    <cfRule type="cellIs" dxfId="3" priority="3" operator="equal">
      <formula>"Roto"</formula>
    </cfRule>
  </conditionalFormatting>
  <dataValidations count="2">
    <dataValidation type="list" allowBlank="1" errorTitle="Valor no válido" error="Elige una opción de la lista desplegable." promptTitle="Selecciona" prompt="Haz clic en la flecha y elige una opción." sqref="D7:D14" xr:uid="{00000000-0002-0000-0200-000000000000}">
      <formula1>"Sí,Parcialmente,No"</formula1>
    </dataValidation>
    <dataValidation type="whole" allowBlank="1" errorTitle="Fuera de rango" error="Escribe un número dentro del rango permitido." promptTitle="Rango permitido" prompt="Escribe un número entre 1 y 5." sqref="E7:E14" xr:uid="{00000000-0002-0000-0200-000001000000}">
      <formula1>1</formula1>
      <formula2>5</formula2>
    </dataValidation>
  </dataValidations>
  <pageMargins left="0.4" right="0.4" top="0.55000000000000004" bottom="0.55000000000000004" header="0.25" footer="0.25"/>
  <pageSetup fitToHeight="0" orientation="landscape"/>
  <headerFooter>
    <oddHeader>&amp;L&amp;8 &amp;K7C3AEDSistema M.A.R.C.A. 360°&amp;R&amp;8 &amp;K94A3B8XPROF · Marca Personal</oddHeader>
    <oddFooter>&amp;L&amp;8 &amp;K475569XPROF Soluciones de Crecimiento &amp; Innovación&amp;C&amp;8 &amp;K94A3B8MARCA-02-CANV&amp;R&amp;8 &amp;K475569Página &amp;P de &amp;N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54"/>
  <sheetViews>
    <sheetView view="pageLayout" showGridLines="0" workbookViewId="0">
      <pane ySplit="5" topLeftCell="A6" activePane="bottomLeft" state="frozen"/>
      <selection pane="bottomLeft"/>
    </sheetView>
  </sheetViews>
  <sheetFormatPr baseColWidth="10" defaultColWidth="8.88671875" defaultRowHeight="14.4" x14ac:dyDescent="0.3"/>
  <cols>
    <col min="1" max="12" width="13.44140625" customWidth="1"/>
  </cols>
  <sheetData>
    <row r="1" spans="1:12" ht="30" customHeight="1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4" customHeight="1" x14ac:dyDescent="0.3">
      <c r="A2" s="32" t="s">
        <v>114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31.95" customHeight="1" x14ac:dyDescent="0.3">
      <c r="A3" s="31" t="s">
        <v>115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6.95" customHeight="1" x14ac:dyDescent="0.3">
      <c r="A4" s="33" t="s">
        <v>116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6" spans="1:12" ht="22.05" customHeight="1" x14ac:dyDescent="0.3">
      <c r="A6" s="24" t="s">
        <v>117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5.95" customHeight="1" x14ac:dyDescent="0.3">
      <c r="A7" s="55" t="s">
        <v>118</v>
      </c>
      <c r="B7" s="43"/>
      <c r="C7" s="56"/>
      <c r="D7" s="55" t="s">
        <v>119</v>
      </c>
      <c r="E7" s="43"/>
      <c r="F7" s="56"/>
      <c r="G7" s="55" t="s">
        <v>120</v>
      </c>
      <c r="H7" s="43"/>
      <c r="I7" s="56"/>
      <c r="J7" s="55" t="s">
        <v>121</v>
      </c>
      <c r="K7" s="43"/>
      <c r="L7" s="56"/>
    </row>
    <row r="8" spans="1:12" ht="34.049999999999997" customHeight="1" x14ac:dyDescent="0.3">
      <c r="A8" s="49" t="str">
        <f>ROUND(SUM('1. Lienzo Canvas'!$F$7:$F$15)/27*100,0)&amp;"%"</f>
        <v>67%</v>
      </c>
      <c r="B8" s="50"/>
      <c r="C8" s="51"/>
      <c r="D8" s="49" t="str">
        <f>IFERROR(ROUND(SUM('2. Coherencia'!$F$7:$F$14)/(SUM('2. Coherencia'!$E$7:$E$14)*2)*100,0)&amp;"%","0%")</f>
        <v>41%</v>
      </c>
      <c r="E8" s="50"/>
      <c r="F8" s="51"/>
      <c r="G8" s="49">
        <f>COUNTIF('1. Lienzo Canvas'!$E$7:$E$15,"Sin definir")+COUNTIF('1. Lienzo Canvas'!$E$7:$E$15,"Idea vaga")</f>
        <v>2</v>
      </c>
      <c r="H8" s="50"/>
      <c r="I8" s="51"/>
      <c r="J8" s="49" t="str">
        <f>IFERROR(INDEX('1. Lienzo Canvas'!$B$7:$B$15,MATCH(MIN('1. Lienzo Canvas'!$F$7:$F$15),'1. Lienzo Canvas'!$F$7:$F$15,0)),"—")</f>
        <v>5 · CÓMO TE CONOCEN</v>
      </c>
      <c r="K8" s="50"/>
      <c r="L8" s="51"/>
    </row>
    <row r="9" spans="1:12" ht="18" customHeight="1" x14ac:dyDescent="0.3">
      <c r="A9" s="52" t="s">
        <v>122</v>
      </c>
      <c r="B9" s="53"/>
      <c r="C9" s="54"/>
      <c r="D9" s="52" t="s">
        <v>123</v>
      </c>
      <c r="E9" s="53"/>
      <c r="F9" s="54"/>
      <c r="G9" s="52" t="s">
        <v>124</v>
      </c>
      <c r="H9" s="53"/>
      <c r="I9" s="54"/>
      <c r="J9" s="52" t="s">
        <v>125</v>
      </c>
      <c r="K9" s="53"/>
      <c r="L9" s="54"/>
    </row>
    <row r="11" spans="1:12" ht="22.05" customHeight="1" x14ac:dyDescent="0.3">
      <c r="A11" s="24" t="s">
        <v>126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2" ht="24" customHeight="1" x14ac:dyDescent="0.3">
      <c r="A12" s="60" t="s">
        <v>127</v>
      </c>
      <c r="B12" s="60"/>
      <c r="C12" s="60"/>
      <c r="D12" s="60"/>
      <c r="E12" s="1" t="s">
        <v>128</v>
      </c>
      <c r="F12" s="60" t="s">
        <v>129</v>
      </c>
      <c r="G12" s="60"/>
      <c r="H12" s="60"/>
      <c r="I12" s="60"/>
      <c r="J12" s="60"/>
      <c r="K12" s="60"/>
      <c r="L12" s="60"/>
    </row>
    <row r="13" spans="1:12" ht="19.95" customHeight="1" x14ac:dyDescent="0.3">
      <c r="A13" s="45" t="str">
        <f>'1. Lienzo Canvas'!$B$7</f>
        <v>1 · QUIÉN ERES</v>
      </c>
      <c r="B13" s="46"/>
      <c r="C13" s="46"/>
      <c r="D13" s="46"/>
      <c r="E13" s="6">
        <f>'1. Lienzo Canvas'!$F$7</f>
        <v>2</v>
      </c>
      <c r="F13" s="58" t="str">
        <f>'1. Lienzo Canvas'!$E$7&amp;" · "&amp;IF('1. Lienzo Canvas'!$F$7&gt;=2,"listo para comunicar","requiere trabajo")</f>
        <v>Definido · listo para comunicar</v>
      </c>
      <c r="G13" s="46"/>
      <c r="H13" s="46"/>
      <c r="I13" s="46"/>
      <c r="J13" s="46"/>
      <c r="K13" s="46"/>
      <c r="L13" s="46"/>
    </row>
    <row r="14" spans="1:12" ht="19.95" customHeight="1" x14ac:dyDescent="0.3">
      <c r="A14" s="45" t="str">
        <f>'1. Lienzo Canvas'!$B$8</f>
        <v>2 · QUÉ HACES</v>
      </c>
      <c r="B14" s="57"/>
      <c r="C14" s="57"/>
      <c r="D14" s="57"/>
      <c r="E14" s="6">
        <f>'1. Lienzo Canvas'!$F$8</f>
        <v>3</v>
      </c>
      <c r="F14" s="58" t="str">
        <f>'1. Lienzo Canvas'!$E$8&amp;" · "&amp;IF('1. Lienzo Canvas'!$F$8&gt;=2,"listo para comunicar","requiere trabajo")</f>
        <v>Definido y probado · listo para comunicar</v>
      </c>
      <c r="G14" s="57"/>
      <c r="H14" s="57"/>
      <c r="I14" s="57"/>
      <c r="J14" s="57"/>
      <c r="K14" s="57"/>
      <c r="L14" s="57"/>
    </row>
    <row r="15" spans="1:12" ht="19.95" customHeight="1" x14ac:dyDescent="0.3">
      <c r="A15" s="45" t="str">
        <f>'1. Lienzo Canvas'!$B$9</f>
        <v>3 · A QUIÉN AYUDAS</v>
      </c>
      <c r="B15" s="46"/>
      <c r="C15" s="46"/>
      <c r="D15" s="46"/>
      <c r="E15" s="6">
        <f>'1. Lienzo Canvas'!$F$9</f>
        <v>2</v>
      </c>
      <c r="F15" s="58" t="str">
        <f>'1. Lienzo Canvas'!$E$9&amp;" · "&amp;IF('1. Lienzo Canvas'!$F$9&gt;=2,"listo para comunicar","requiere trabajo")</f>
        <v>Definido · listo para comunicar</v>
      </c>
      <c r="G15" s="46"/>
      <c r="H15" s="46"/>
      <c r="I15" s="46"/>
      <c r="J15" s="46"/>
      <c r="K15" s="46"/>
      <c r="L15" s="46"/>
    </row>
    <row r="16" spans="1:12" ht="19.95" customHeight="1" x14ac:dyDescent="0.3">
      <c r="A16" s="45" t="str">
        <f>'1. Lienzo Canvas'!$B$10</f>
        <v>4 · CÓMO AYUDAS</v>
      </c>
      <c r="B16" s="57"/>
      <c r="C16" s="57"/>
      <c r="D16" s="57"/>
      <c r="E16" s="6">
        <f>'1. Lienzo Canvas'!$F$10</f>
        <v>2</v>
      </c>
      <c r="F16" s="58" t="str">
        <f>'1. Lienzo Canvas'!$E$10&amp;" · "&amp;IF('1. Lienzo Canvas'!$F$10&gt;=2,"listo para comunicar","requiere trabajo")</f>
        <v>Definido · listo para comunicar</v>
      </c>
      <c r="G16" s="57"/>
      <c r="H16" s="57"/>
      <c r="I16" s="57"/>
      <c r="J16" s="57"/>
      <c r="K16" s="57"/>
      <c r="L16" s="57"/>
    </row>
    <row r="17" spans="1:12" ht="19.95" customHeight="1" x14ac:dyDescent="0.3">
      <c r="A17" s="45" t="str">
        <f>'1. Lienzo Canvas'!$B$11</f>
        <v>5 · CÓMO TE CONOCEN</v>
      </c>
      <c r="B17" s="46"/>
      <c r="C17" s="46"/>
      <c r="D17" s="46"/>
      <c r="E17" s="6">
        <f>'1. Lienzo Canvas'!$F$11</f>
        <v>1</v>
      </c>
      <c r="F17" s="58" t="str">
        <f>'1. Lienzo Canvas'!$E$11&amp;" · "&amp;IF('1. Lienzo Canvas'!$F$11&gt;=2,"listo para comunicar","requiere trabajo")</f>
        <v>Idea vaga · requiere trabajo</v>
      </c>
      <c r="G17" s="46"/>
      <c r="H17" s="46"/>
      <c r="I17" s="46"/>
      <c r="J17" s="46"/>
      <c r="K17" s="46"/>
      <c r="L17" s="46"/>
    </row>
    <row r="18" spans="1:12" ht="19.95" customHeight="1" x14ac:dyDescent="0.3">
      <c r="A18" s="45" t="str">
        <f>'1. Lienzo Canvas'!$B$12</f>
        <v>6 · CÓMO TE RELACIONAS</v>
      </c>
      <c r="B18" s="57"/>
      <c r="C18" s="57"/>
      <c r="D18" s="57"/>
      <c r="E18" s="6">
        <f>'1. Lienzo Canvas'!$F$12</f>
        <v>1</v>
      </c>
      <c r="F18" s="58" t="str">
        <f>'1. Lienzo Canvas'!$E$12&amp;" · "&amp;IF('1. Lienzo Canvas'!$F$12&gt;=2,"listo para comunicar","requiere trabajo")</f>
        <v>Idea vaga · requiere trabajo</v>
      </c>
      <c r="G18" s="57"/>
      <c r="H18" s="57"/>
      <c r="I18" s="57"/>
      <c r="J18" s="57"/>
      <c r="K18" s="57"/>
      <c r="L18" s="57"/>
    </row>
    <row r="19" spans="1:12" ht="19.95" customHeight="1" x14ac:dyDescent="0.3">
      <c r="A19" s="45" t="str">
        <f>'1. Lienzo Canvas'!$B$13</f>
        <v>7 · QUIÉN TE AYUDA</v>
      </c>
      <c r="B19" s="46"/>
      <c r="C19" s="46"/>
      <c r="D19" s="46"/>
      <c r="E19" s="6">
        <f>'1. Lienzo Canvas'!$F$13</f>
        <v>2</v>
      </c>
      <c r="F19" s="58" t="str">
        <f>'1. Lienzo Canvas'!$E$13&amp;" · "&amp;IF('1. Lienzo Canvas'!$F$13&gt;=2,"listo para comunicar","requiere trabajo")</f>
        <v>Definido · listo para comunicar</v>
      </c>
      <c r="G19" s="46"/>
      <c r="H19" s="46"/>
      <c r="I19" s="46"/>
      <c r="J19" s="46"/>
      <c r="K19" s="46"/>
      <c r="L19" s="46"/>
    </row>
    <row r="20" spans="1:12" ht="19.95" customHeight="1" x14ac:dyDescent="0.3">
      <c r="A20" s="45" t="str">
        <f>'1. Lienzo Canvas'!$B$14</f>
        <v>8 · QUÉ RECIBES</v>
      </c>
      <c r="B20" s="57"/>
      <c r="C20" s="57"/>
      <c r="D20" s="57"/>
      <c r="E20" s="6">
        <f>'1. Lienzo Canvas'!$F$14</f>
        <v>3</v>
      </c>
      <c r="F20" s="58" t="str">
        <f>'1. Lienzo Canvas'!$E$14&amp;" · "&amp;IF('1. Lienzo Canvas'!$F$14&gt;=2,"listo para comunicar","requiere trabajo")</f>
        <v>Definido y probado · listo para comunicar</v>
      </c>
      <c r="G20" s="57"/>
      <c r="H20" s="57"/>
      <c r="I20" s="57"/>
      <c r="J20" s="57"/>
      <c r="K20" s="57"/>
      <c r="L20" s="57"/>
    </row>
    <row r="21" spans="1:12" ht="19.95" customHeight="1" x14ac:dyDescent="0.3">
      <c r="A21" s="45" t="str">
        <f>'1. Lienzo Canvas'!$B$15</f>
        <v>9 · QUÉ INVIERTES</v>
      </c>
      <c r="B21" s="46"/>
      <c r="C21" s="46"/>
      <c r="D21" s="46"/>
      <c r="E21" s="6">
        <f>'1. Lienzo Canvas'!$F$15</f>
        <v>2</v>
      </c>
      <c r="F21" s="58" t="str">
        <f>'1. Lienzo Canvas'!$E$15&amp;" · "&amp;IF('1. Lienzo Canvas'!$F$15&gt;=2,"listo para comunicar","requiere trabajo")</f>
        <v>Definido · listo para comunicar</v>
      </c>
      <c r="G21" s="46"/>
      <c r="H21" s="46"/>
      <c r="I21" s="46"/>
      <c r="J21" s="46"/>
      <c r="K21" s="46"/>
      <c r="L21" s="46"/>
    </row>
    <row r="23" spans="1:12" ht="22.05" customHeight="1" x14ac:dyDescent="0.3">
      <c r="A23" s="59" t="s">
        <v>130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x14ac:dyDescent="0.3">
      <c r="A24" s="61" t="s">
        <v>30</v>
      </c>
      <c r="B24" s="61"/>
      <c r="C24" s="61"/>
      <c r="D24" s="61"/>
      <c r="E24" s="17" t="s">
        <v>131</v>
      </c>
    </row>
    <row r="25" spans="1:12" x14ac:dyDescent="0.3">
      <c r="A25" s="62" t="s">
        <v>132</v>
      </c>
      <c r="B25" s="63"/>
      <c r="C25" s="63"/>
      <c r="D25" s="63"/>
      <c r="E25" s="18">
        <f>COUNTIF('1. Lienzo Canvas'!$E$7:$E$15,"Sin definir")</f>
        <v>0</v>
      </c>
    </row>
    <row r="26" spans="1:12" x14ac:dyDescent="0.3">
      <c r="A26" s="47" t="s">
        <v>55</v>
      </c>
      <c r="B26" s="48"/>
      <c r="C26" s="48"/>
      <c r="D26" s="48"/>
      <c r="E26" s="19">
        <f>COUNTIF('1. Lienzo Canvas'!$E$7:$E$15,"Idea vaga")</f>
        <v>2</v>
      </c>
    </row>
    <row r="27" spans="1:12" x14ac:dyDescent="0.3">
      <c r="A27" s="62" t="s">
        <v>37</v>
      </c>
      <c r="B27" s="63"/>
      <c r="C27" s="63"/>
      <c r="D27" s="63"/>
      <c r="E27" s="18">
        <f>COUNTIF('1. Lienzo Canvas'!$E$7:$E$15,"Definido")</f>
        <v>5</v>
      </c>
    </row>
    <row r="28" spans="1:12" x14ac:dyDescent="0.3">
      <c r="A28" s="47" t="s">
        <v>42</v>
      </c>
      <c r="B28" s="48"/>
      <c r="C28" s="48"/>
      <c r="D28" s="48"/>
      <c r="E28" s="19">
        <f>COUNTIF('1. Lienzo Canvas'!$E$7:$E$15,"Definido y probado")</f>
        <v>2</v>
      </c>
    </row>
    <row r="51" spans="1:12" ht="19.95" customHeight="1" x14ac:dyDescent="0.3">
      <c r="A51" s="42" t="s">
        <v>133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4"/>
    </row>
    <row r="52" spans="1:12" ht="72" customHeight="1" x14ac:dyDescent="0.3">
      <c r="A52" s="39" t="str">
        <f>IF(SUM('1. Lienzo Canvas'!$F$7:$F$15)=0,"Completa la hoja 1 (Lienzo Canvas) para activar tu tablero.","Completitud "&amp;ROUND(SUM('1. Lienzo Canvas'!$F$7:$F$15)/27*100,0)&amp;"% con una coherencia estructural de "&amp;IFERROR(ROUND(SUM('2. Coherencia'!$F$7:$F$14)/(SUM('2. Coherencia'!$E$7:$E$14)*2)*100,0),0)&amp;"%.   "&amp;IF(AND(SUM('1. Lienzo Canvas'!$F$7:$F$15)/27&gt;=0.75,SUM('2. Coherencia'!$F$7:$F$14)/(SUM('2. Coherencia'!$E$7:$E$14)*2)&gt;=0.75),"Tu modelo está listo. Avanza al Paso 3 para diferenciarte: ya tienes con qué.",IF(SUM('1. Lienzo Canvas'!$F$7:$F$15)/27&gt;=0.75,"Tu lienzo está completo pero las piezas no encajan del todo. No es un problema de información sino de decisión: estás intentando servir a varios modelos a la vez. Elige uno.","Todavía faltan bloques por consolidar, empezando por «"&amp;IFERROR(INDEX('1. Lienzo Canvas'!$B$7:$B$15,MATCH(MIN('1. Lienzo Canvas'!$F$7:$F$15),'1. Lienzo Canvas'!$F$7:$F$15,0)),"—")&amp;"». Ciérralos antes de avanzar: el Paso 3 y el Paso 4 se construyen sobre este lienzo.")))</f>
        <v>Completitud 67% con una coherencia estructural de 41%.   Todavía faltan bloques por consolidar, empezando por «5 · CÓMO TE CONOCEN». Ciérralos antes de avanzar: el Paso 3 y el Paso 4 se construyen sobre este lienzo.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1"/>
    </row>
    <row r="54" spans="1:12" ht="22.05" customHeight="1" x14ac:dyDescent="0.3">
      <c r="A54" s="20" t="str">
        <f>HYPERLINK("01_Matriz_Diagnostico_y_Auditoria_360.xlsx","◀ Paso 1: Diagnóstico 360°")</f>
        <v>◀ Paso 1: Diagnóstico 360°</v>
      </c>
      <c r="B54" s="21"/>
      <c r="C54" s="21"/>
      <c r="D54" s="21"/>
      <c r="E54" s="28" t="s">
        <v>21</v>
      </c>
      <c r="F54" s="23"/>
      <c r="G54" s="23"/>
      <c r="H54" s="23"/>
      <c r="I54" s="20" t="str">
        <f>HYPERLINK("03_Matriz_Posicionamiento_y_Diferenciacion.xlsx","Paso siguiente: Posicionamiento ▶")</f>
        <v>Paso siguiente: Posicionamiento ▶</v>
      </c>
      <c r="J54" s="21"/>
      <c r="K54" s="21"/>
      <c r="L54" s="21"/>
    </row>
  </sheetData>
  <mergeCells count="49">
    <mergeCell ref="E54:H54"/>
    <mergeCell ref="A19:D19"/>
    <mergeCell ref="A52:L52"/>
    <mergeCell ref="A54:D54"/>
    <mergeCell ref="I54:L54"/>
    <mergeCell ref="A3:L3"/>
    <mergeCell ref="A28:D28"/>
    <mergeCell ref="A13:D13"/>
    <mergeCell ref="J7:L7"/>
    <mergeCell ref="A24:D24"/>
    <mergeCell ref="A25:D25"/>
    <mergeCell ref="F15:L15"/>
    <mergeCell ref="F20:L20"/>
    <mergeCell ref="F18:L18"/>
    <mergeCell ref="A18:D18"/>
    <mergeCell ref="A27:D27"/>
    <mergeCell ref="A11:L11"/>
    <mergeCell ref="A12:D12"/>
    <mergeCell ref="F17:L17"/>
    <mergeCell ref="A17:D17"/>
    <mergeCell ref="F13:L13"/>
    <mergeCell ref="F16:L16"/>
    <mergeCell ref="D8:F8"/>
    <mergeCell ref="F19:L19"/>
    <mergeCell ref="A4:L4"/>
    <mergeCell ref="F21:L21"/>
    <mergeCell ref="A9:C9"/>
    <mergeCell ref="G9:I9"/>
    <mergeCell ref="J8:L8"/>
    <mergeCell ref="F12:L12"/>
    <mergeCell ref="A16:D16"/>
    <mergeCell ref="D7:F7"/>
    <mergeCell ref="A20:D20"/>
    <mergeCell ref="A1:L1"/>
    <mergeCell ref="A21:D21"/>
    <mergeCell ref="A26:D26"/>
    <mergeCell ref="A51:L51"/>
    <mergeCell ref="G8:I8"/>
    <mergeCell ref="A6:L6"/>
    <mergeCell ref="J9:L9"/>
    <mergeCell ref="A7:C7"/>
    <mergeCell ref="G7:I7"/>
    <mergeCell ref="A14:D14"/>
    <mergeCell ref="A2:L2"/>
    <mergeCell ref="F14:L14"/>
    <mergeCell ref="A8:C8"/>
    <mergeCell ref="A23:L23"/>
    <mergeCell ref="A15:D15"/>
    <mergeCell ref="D9:F9"/>
  </mergeCells>
  <conditionalFormatting sqref="E13:E21">
    <cfRule type="cellIs" dxfId="2" priority="1" operator="greaterThanOrEqual">
      <formula>3</formula>
    </cfRule>
    <cfRule type="cellIs" dxfId="1" priority="2" operator="lessThan">
      <formula>1</formula>
    </cfRule>
    <cfRule type="cellIs" dxfId="0" priority="3" operator="between">
      <formula>1</formula>
      <formula>3</formula>
    </cfRule>
  </conditionalFormatting>
  <pageMargins left="0.4" right="0.4" top="0.55000000000000004" bottom="0.55000000000000004" header="0.25" footer="0.25"/>
  <pageSetup fitToHeight="0" orientation="landscape"/>
  <headerFooter>
    <oddHeader>&amp;L&amp;8 &amp;K7C3AEDSistema M.A.R.C.A. 360°&amp;R&amp;8 &amp;K94A3B8XPROF · Marca Personal</oddHeader>
    <oddFooter>&amp;L&amp;8 &amp;K475569XPROF Soluciones de Crecimiento &amp; Innovación&amp;C&amp;8 &amp;K94A3B8MARCA-02-CANV&amp;R&amp;8 &amp;K475569Página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Empieza aquí</vt:lpstr>
      <vt:lpstr>1. Lienzo Canvas</vt:lpstr>
      <vt:lpstr>2. Coherencia</vt:lpstr>
      <vt:lpstr>3. Tablero</vt:lpstr>
      <vt:lpstr>'1. Lienzo Canvas'!Print_Titles</vt:lpstr>
      <vt:lpstr>'2. Coherencia'!Print_Titles</vt:lpstr>
      <vt:lpstr>'3. Tablero'!Print_Titles</vt:lpstr>
      <vt:lpstr>'Empieza aquí'!Print_Titles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Lienzo Canvas Personal Estrategico - Sistema M.A.R.C.A.</dc:title>
  <dc:subject>MARCA-02-CANV</dc:subject>
  <dc:creator>XPROF Soluciones de Crecimiento &amp; Innovación</dc:creator>
  <cp:lastModifiedBy>HELMAN Carrillo</cp:lastModifiedBy>
  <dcterms:created xsi:type="dcterms:W3CDTF">2026-08-27T18:34:38Z</dcterms:created>
  <dcterms:modified xsi:type="dcterms:W3CDTF">2026-08-27T18:51:27Z</dcterms:modified>
</cp:coreProperties>
</file>