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I:\Mi unidad\Helman\Business\Business\Personal branding\"/>
    </mc:Choice>
  </mc:AlternateContent>
  <xr:revisionPtr revIDLastSave="0" documentId="13_ncr:1_{C21D0CA4-89A7-4511-9883-484AA49921F0}" xr6:coauthVersionLast="47" xr6:coauthVersionMax="47" xr10:uidLastSave="{00000000-0000-0000-0000-000000000000}"/>
  <bookViews>
    <workbookView xWindow="-108" yWindow="-108" windowWidth="23256" windowHeight="12456" xr2:uid="{00000000-000D-0000-FFFF-FFFF00000000}"/>
  </bookViews>
  <sheets>
    <sheet name="Empieza aquí" sheetId="1" r:id="rId1"/>
    <sheet name="1. Pilares Temáticos" sheetId="2" r:id="rId2"/>
    <sheet name="2. Calendario Editorial" sheetId="3" r:id="rId3"/>
    <sheet name="3. Banco de Ganchos" sheetId="4" r:id="rId4"/>
    <sheet name="4. Tablero" sheetId="5" r:id="rId5"/>
  </sheets>
  <definedNames>
    <definedName name="Print_Titles" localSheetId="1">'1. Pilares Temáticos'!$1:$6</definedName>
    <definedName name="Print_Titles" localSheetId="2">'2. Calendario Editorial'!$1:$6</definedName>
    <definedName name="Print_Titles" localSheetId="3">'3. Banco de Ganchos'!$1:$6</definedName>
    <definedName name="Print_Titles" localSheetId="4">'4. Tablero'!$1:$4</definedName>
    <definedName name="Print_Titles" localSheetId="0">'Empieza aquí'!$1:$4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9" i="5" l="1"/>
  <c r="A49" i="5"/>
  <c r="A47" i="5"/>
  <c r="E24" i="5"/>
  <c r="E23" i="5"/>
  <c r="E22" i="5"/>
  <c r="E21" i="5"/>
  <c r="E20" i="5"/>
  <c r="E16" i="5"/>
  <c r="A16" i="5"/>
  <c r="F16" i="5" s="1"/>
  <c r="E15" i="5"/>
  <c r="A15" i="5"/>
  <c r="F15" i="5" s="1"/>
  <c r="E14" i="5"/>
  <c r="A14" i="5"/>
  <c r="F14" i="5" s="1"/>
  <c r="G14" i="5" s="1"/>
  <c r="H14" i="5" s="1"/>
  <c r="E13" i="5"/>
  <c r="A13" i="5"/>
  <c r="F13" i="5" s="1"/>
  <c r="J8" i="5"/>
  <c r="G8" i="5"/>
  <c r="D8" i="5"/>
  <c r="A8" i="5"/>
  <c r="E22" i="4"/>
  <c r="A22" i="4"/>
  <c r="G14" i="4"/>
  <c r="G13" i="4"/>
  <c r="G12" i="4"/>
  <c r="G11" i="4"/>
  <c r="G10" i="4"/>
  <c r="G9" i="4"/>
  <c r="G8" i="4"/>
  <c r="G7" i="4"/>
  <c r="G24" i="3"/>
  <c r="A24" i="3"/>
  <c r="G22" i="3"/>
  <c r="E22" i="3"/>
  <c r="C22" i="3"/>
  <c r="A22" i="3"/>
  <c r="I21" i="3"/>
  <c r="J18" i="3"/>
  <c r="J17" i="3"/>
  <c r="J16" i="3"/>
  <c r="J15" i="3"/>
  <c r="J14" i="3"/>
  <c r="J13" i="3"/>
  <c r="J12" i="3"/>
  <c r="J11" i="3"/>
  <c r="J10" i="3"/>
  <c r="J9" i="3"/>
  <c r="J8" i="3"/>
  <c r="J7" i="3"/>
  <c r="E20" i="2"/>
  <c r="A20" i="2"/>
  <c r="D11" i="2"/>
  <c r="C11" i="2"/>
  <c r="G10" i="2"/>
  <c r="G9" i="2"/>
  <c r="G8" i="2"/>
  <c r="G7" i="2"/>
  <c r="E33" i="1"/>
  <c r="A33" i="1"/>
  <c r="G15" i="5" l="1"/>
  <c r="H15" i="5" s="1"/>
  <c r="I15" i="5" s="1"/>
  <c r="G16" i="5"/>
  <c r="H16" i="5" s="1"/>
  <c r="I16" i="5" s="1"/>
  <c r="G13" i="5"/>
  <c r="H13" i="5" s="1"/>
  <c r="I13" i="5" s="1"/>
  <c r="I1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XPROF</author>
  </authors>
  <commentList>
    <comment ref="C6" authorId="0" shapeId="0" xr:uid="{00000000-0006-0000-0100-000001000000}">
      <text>
        <r>
          <rPr>
            <sz val="11"/>
            <color theme="1"/>
            <rFont val="Calibri"/>
            <family val="2"/>
            <scheme val="minor"/>
          </rPr>
          <t>Cómo llenar este campo
Qué porcentaje de tus publicaciones debe pertenecer a este pilar.
La suma de los cuatro debe dar 100%. La distribución 35/25/25/15 está calibrada por la metodología.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XPROF</author>
  </authors>
  <commentList>
    <comment ref="F6" authorId="0" shapeId="0" xr:uid="{00000000-0006-0000-0200-000001000000}">
      <text>
        <r>
          <rPr>
            <sz val="11"/>
            <color theme="1"/>
            <rFont val="Calibri"/>
            <family val="2"/>
            <scheme val="minor"/>
          </rPr>
          <t>Cómo llenar este campo
Escribe el titular real, no la categoría.
Mal: «algo sobre mantenimiento». Bien: «El 73% de las paradas no aparecen en ningún informe».
Si no puedes escribir el titular, todavía no tienes el tema.</t>
        </r>
      </text>
    </comment>
    <comment ref="G6" authorId="0" shapeId="0" xr:uid="{00000000-0006-0000-0200-000002000000}">
      <text>
        <r>
          <rPr>
            <sz val="11"/>
            <color theme="1"/>
            <rFont val="Calibri"/>
            <family val="2"/>
            <scheme val="minor"/>
          </rPr>
          <t>Cómo llenar este campo
La fórmula de apertura que vas a usar. Elígela de la hoja 3 (Banco de Ganchos).
El gancho decide si te leen: tienes dos líneas antes del «ver más».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XPROF</author>
  </authors>
  <commentList>
    <comment ref="F6" authorId="0" shapeId="0" xr:uid="{00000000-0006-0000-0300-000001000000}">
      <text>
        <r>
          <rPr>
            <sz val="11"/>
            <color theme="1"/>
            <rFont val="Calibri"/>
            <family val="2"/>
            <scheme val="minor"/>
          </rPr>
          <t>Cómo llenar este campo
Qué tan fuerte es este gancho para detener el scroll. 5 = muy potente pero se desgasta si abusas de él.</t>
        </r>
      </text>
    </comment>
  </commentList>
</comments>
</file>

<file path=xl/sharedStrings.xml><?xml version="1.0" encoding="utf-8"?>
<sst xmlns="http://schemas.openxmlformats.org/spreadsheetml/2006/main" count="260" uniqueCount="174">
  <si>
    <t>METODOLOGÍA M.A.R.C.A. 360°  ·  SISTEMA XPROF DE MARCA PERSONAL Y AUTORIDAD PROFESIONAL</t>
  </si>
  <si>
    <t>PASO 4 · PLAN DE CONTENIDOS Y THOUGHT LEADERSHIP   |   Código: MARCA-04-CONT</t>
  </si>
  <si>
    <t>¿Para qué sirve esta hoja?   Aquí conviertes lo que sabes en algo que el mercado puede ver. Es el paso que resuelve el problema más común de los profesionales con trayectoria: ser excelente y ser invisible al mismo tiempo.</t>
  </si>
  <si>
    <t>Fase R · Reconocimiento y Contenidos    ·    Tiempo estimado: 90 minutos de diseño + 3 horas semanales de ejecución    ·    XPROF Soluciones de Crecimiento &amp; Innovación    ·    Versión 2.0 (2026)</t>
  </si>
  <si>
    <t>LA IDEA CENTRAL EN UNA FRASE</t>
  </si>
  <si>
    <t>No publicas para tener seguidores. Publicas para que, cuando alguien tenga tu problema, se acuerde de ti. Eso es «thought leadership»: no ser el que más publica, sino el que mejor piensa en voz alta sobre un tema concreto.</t>
  </si>
  <si>
    <t>El error que arruina el 90% de los intentos es publicar de todo un poco. Cuatro pilares temáticos, repetidos con constancia, construyen autoridad. Veinte temas distintos construyen ruido.</t>
  </si>
  <si>
    <t>Requisito: haz primero el Paso 3. Tu arquetipo define el TONO de todo lo que escribas aquí, y tu declaración de marca define de qué tienes derecho a hablar.</t>
  </si>
  <si>
    <t>QUÉ HAY EN CADA HOJA</t>
  </si>
  <si>
    <t>1. Pilares Temáticos  →  Tus 4 territorios de contenido con el peso recomendado de cada uno. La proporción 35/25/25/15 no es arbitraria: equilibra demostrar que sabes, mostrar cómo trabajas, probar que funciona y tomar posición.</t>
  </si>
  <si>
    <t>2. Calendario Editorial  →  Un mes completo de publicaciones con canal, formato, pilar, gancho y estado. El sistema calcula tu tasa de ejecución y detecta si un pilar se te está quedando corto.</t>
  </si>
  <si>
    <t>3. Banco de Ganchos  →  Ocho fórmulas de apertura probadas, con ejemplo real de cada una. El gancho decide si te leen: en LinkedIn compites contra el dedo que hace scroll, y tienes dos líneas.</t>
  </si>
  <si>
    <t>4. Tablero  →  Balance temático, tasa de ejecución y las gráficas del paso.</t>
  </si>
  <si>
    <t>LAS TRES REGLAS DE LA CONSTANCIA</t>
  </si>
  <si>
    <t>Regla 1 — Menos frecuencia, más sostenible. Dos publicaciones semanales durante un año superan a diez semanales durante un mes. La autoridad es un efecto acumulado, no un pico.</t>
  </si>
  <si>
    <t>Regla 2 — Una idea, cinco formatos. No inventes contenido nuevo cada vez: toma una idea sólida y conviértela en post, carrusel, video, newsletter y artículo. Para eso existe el Prompt 5 de la Guía de Prompts de IA.</t>
  </si>
  <si>
    <t>Regla 3 — La IA redacta, tú decides. Usa la inteligencia artificial para acelerar la escritura, nunca para elegir qué pensar. Tu criterio es exactamente lo que la IA no puede replicar, y es lo único que te compra el cliente.</t>
  </si>
  <si>
    <t>CÓMO SE MIDE SI ESTÁ FUNCIONANDO</t>
  </si>
  <si>
    <t>En los primeros 90 días no mires seguidores ni «me gusta». Mira dos cosas: cuántas conversaciones privadas se abrieron y cuántas personas de tu perfil objetivo empezaron a seguirte.</t>
  </si>
  <si>
    <t>Una publicación con 300 visualizaciones de las personas correctas vale más que una con 30.000 de las incorrectas. El alcance es una métrica de vanidad; la conversación es una métrica de negocio.</t>
  </si>
  <si>
    <t>El seguimiento formal de estos indicadores está en el Paso 6 (Tablero de KPI). Aquí solo planificas y ejecutas.</t>
  </si>
  <si>
    <t>BASE TEÓRICA</t>
  </si>
  <si>
    <t>Daniel Priestley — «Key Person of Influence» (2010): publicar y producir activos como camino a la influencia sectorial.</t>
  </si>
  <si>
    <t>Dorie Clark — «Stand Out» (2015): las ideas propias, no la autopromoción, como motor del reconocimiento profesional.</t>
  </si>
  <si>
    <t>William Arruda — fase «Demonstrate»: la marca personal no se declara, se demuestra de forma consistente y visible.</t>
  </si>
  <si>
    <t>Robert Cialdini — principio de consistencia: la repetición coherente en el tiempo es lo que construye percepción de autoridad.</t>
  </si>
  <si>
    <t>FASE R · Reconocimiento y Contenidos</t>
  </si>
  <si>
    <t>1 · TUS 4 PILARES TEMÁTICOS DE AUTORIDAD   |   Código: MARCA-04-CONT</t>
  </si>
  <si>
    <t>¿Para qué sirve esta hoja?   Cuatro territorios y nada más. Todo lo que publiques debe caber en uno de ellos: es la disciplina que convierte publicaciones sueltas en una reputación reconocible.</t>
  </si>
  <si>
    <t>Fase R · Tiempo: 30 minutos    ·    ⚠ Pilares de EJEMPLO precargados: adáptalos a tu especialidad.</t>
  </si>
  <si>
    <t>CÓMO USARLA:   ▢ Celdas BLANCAS = tú las escribes.   ▨ Celdas LILA = se calculan solas, no las toques.   ▼ Celdas con flecha = elige de la lista.</t>
  </si>
  <si>
    <t>No.</t>
  </si>
  <si>
    <t>Pilar temático</t>
  </si>
  <si>
    <t>Peso objetivo</t>
  </si>
  <si>
    <t>Qué contiene este pilar</t>
  </si>
  <si>
    <t>Ejemplos de temas concretos</t>
  </si>
  <si>
    <t>Por qué este pilar importa</t>
  </si>
  <si>
    <t>Publicaciones</t>
  </si>
  <si>
    <t>AUTORIDAD TÉCNICA</t>
  </si>
  <si>
    <t>Demuestra que sabes. Análisis de fondo, marcos conceptuales y lecturas del sector que nadie más está haciendo.</t>
  </si>
  <si>
    <t>El costo oculto de las paradas no programadas · Por qué los indicadores de planta mienten · Qué mide realmente el OEE y qué se le escapa</t>
  </si>
  <si>
    <t>Te posiciona como referente. Es el pilar que sostiene tu precio.</t>
  </si>
  <si>
    <t>MÉTODO PROPIO</t>
  </si>
  <si>
    <t>Muestra CÓMO trabajas. Tu metodología, tus herramientas, tus criterios de decisión.</t>
  </si>
  <si>
    <t>Los 5 días de un diagnóstico de planta, día por día · La checklist que uso antes de tocar un proceso · Cómo decido qué NO hay que optimizar</t>
  </si>
  <si>
    <t>Convierte tu experiencia en un activo replicable y vendible. Es lo que te hace no comparable.</t>
  </si>
  <si>
    <t>CASOS Y EVIDENCIA</t>
  </si>
  <si>
    <t>Prueba que funciona. Resultados reales, con cifras, obstáculos y aprendizajes incluidos.</t>
  </si>
  <si>
    <t>Cómo una planta recuperó 380 millones en 6 meses · El proyecto que fracasó y qué aprendí · Antes y después de un rediseño de línea</t>
  </si>
  <si>
    <t>Es lo que convierte a un seguidor en cliente. Sin esta prueba, lo demás suena a teoría.</t>
  </si>
  <si>
    <t>VISIÓN Y CRITERIO</t>
  </si>
  <si>
    <t>Toma posición. Hacia dónde va el sector, qué está cambiando y qué opinas tú de eso.</t>
  </si>
  <si>
    <t>La IA no va a reemplazar al jefe de planta, pero sí al que no la use · Por qué la consultoría tradicional se está muriendo · Lo que nadie dice sobre la Industria 4.0</t>
  </si>
  <si>
    <t>Genera conversación y diferenciación. Es el pilar que te hace memorable, no solo útil.</t>
  </si>
  <si>
    <t>SUMA DE PESOS (debe dar 100%)</t>
  </si>
  <si>
    <t>CÓMO ELEGIR TUS PROPIOS PILARES (si los de arriba no aplican a tu caso)</t>
  </si>
  <si>
    <t>Pilar 1 — AUTORIDAD: ¿sobre qué tema podrías hablar 40 minutos sin preparar nada? Ese es tu territorio técnico.</t>
  </si>
  <si>
    <t>Pilar 2 — MÉTODO: ¿qué haces tú que un colega de tu mismo nivel haría distinto? Ahí está tu metodología, aunque nunca la hayas escrito.</t>
  </si>
  <si>
    <t>Pilar 3 — EVIDENCIA: ¿cuáles son los 5 mejores resultados que has conseguido? Con cifras, obstáculos y también los que salieron mal.</t>
  </si>
  <si>
    <t>Pilar 4 — VISIÓN: ¿qué opinión tienes sobre tu sector que a tus colegas les incomodaría oír? Esa incomodidad es tu diferenciación.</t>
  </si>
  <si>
    <t>Prueba final: si un pilar tuyo podría ser el pilar de cualquier colega de tu especialidad, todavía no es tuyo. Hazlo más específico.</t>
  </si>
  <si>
    <t>2 · CALENDARIO EDITORIAL MULTICANAL · UN MES   |   Código: MARCA-04-CONT</t>
  </si>
  <si>
    <t>¿Para qué sirve esta hoja?   Tres publicaciones por semana durante un mes. Cada una con su canal, formato, pilar y gancho definidos de antemano: así se publica con constancia sin depender de la inspiración.</t>
  </si>
  <si>
    <t>Fase R · Tiempo: 45 minutos    ·    ⚠ Calendario de EJEMPLO precargado: reemplázalo por el tuyo.</t>
  </si>
  <si>
    <t>Semana</t>
  </si>
  <si>
    <t>Día</t>
  </si>
  <si>
    <t>Canal</t>
  </si>
  <si>
    <t>Formato</t>
  </si>
  <si>
    <t>Tema o titular de la publicación</t>
  </si>
  <si>
    <t>Gancho que vas a usar</t>
  </si>
  <si>
    <t>Estado</t>
  </si>
  <si>
    <t>Prioridad</t>
  </si>
  <si>
    <t>Siguiente acción (automática)</t>
  </si>
  <si>
    <t>Semana 1</t>
  </si>
  <si>
    <t>Lunes</t>
  </si>
  <si>
    <t>LinkedIn</t>
  </si>
  <si>
    <t>Post de texto</t>
  </si>
  <si>
    <t>El costo oculto de las paradas no programadas</t>
  </si>
  <si>
    <t>La cifra incómoda</t>
  </si>
  <si>
    <t>Publicado</t>
  </si>
  <si>
    <t>Miércoles</t>
  </si>
  <si>
    <t>Carrusel</t>
  </si>
  <si>
    <t>Los 5 días de un diagnóstico de planta</t>
  </si>
  <si>
    <t>El paso a paso</t>
  </si>
  <si>
    <t>Viernes</t>
  </si>
  <si>
    <t>Newsletter</t>
  </si>
  <si>
    <t>Por qué la consultoría tradicional se está muriendo</t>
  </si>
  <si>
    <t>La opinión contraria</t>
  </si>
  <si>
    <t>Semana 2</t>
  </si>
  <si>
    <t>Caso de estudio</t>
  </si>
  <si>
    <t>Cómo una planta recuperó 380 millones en 6 meses</t>
  </si>
  <si>
    <t>El antes y después</t>
  </si>
  <si>
    <t>Por qué los indicadores de planta mienten</t>
  </si>
  <si>
    <t>Listo para publicar</t>
  </si>
  <si>
    <t>YouTube / Video</t>
  </si>
  <si>
    <t>Video corto</t>
  </si>
  <si>
    <t>La checklist que uso antes de tocar un proceso</t>
  </si>
  <si>
    <t>En borrador</t>
  </si>
  <si>
    <t>Semana 3</t>
  </si>
  <si>
    <t>Opinión contraria</t>
  </si>
  <si>
    <t>La IA no reemplazará al jefe de planta, pero sí al que no la use</t>
  </si>
  <si>
    <t>Lista práctica</t>
  </si>
  <si>
    <t>7 errores que veo en el 90% de las plantas que visito</t>
  </si>
  <si>
    <t>La lista de errores</t>
  </si>
  <si>
    <t>Planeado</t>
  </si>
  <si>
    <t>El proyecto que fracasó y qué aprendí</t>
  </si>
  <si>
    <t>El error que cometí</t>
  </si>
  <si>
    <t>Semana 4</t>
  </si>
  <si>
    <t>Cómo decido qué NO hay que optimizar</t>
  </si>
  <si>
    <t>La pregunta que nadie hace</t>
  </si>
  <si>
    <t>Artículo o blog</t>
  </si>
  <si>
    <t>Artículo largo</t>
  </si>
  <si>
    <t>Qué mide realmente el OEE y qué se le escapa</t>
  </si>
  <si>
    <t>Antes y después de un rediseño de línea</t>
  </si>
  <si>
    <t>AVANCE DEL MES</t>
  </si>
  <si>
    <t>Publicaciones planificadas</t>
  </si>
  <si>
    <t>Ya publicadas</t>
  </si>
  <si>
    <t>Tasa de ejecución</t>
  </si>
  <si>
    <t>Pendientes por escribir</t>
  </si>
  <si>
    <t>3 · BANCO DE GANCHOS DE ALTA RETENCIÓN   |   Código: MARCA-04-CONT</t>
  </si>
  <si>
    <t>¿Para qué sirve esta hoja?   El gancho son las dos primeras líneas de tu publicación: lo único que se ve antes del «ver más». Si fallan, el resto del contenido no existe. Estas 8 fórmulas están probadas.</t>
  </si>
  <si>
    <t>Fase R · Consulta permanente    ·    Úsalo cada vez que escribas: elige un gancho ANTES de redactar.</t>
  </si>
  <si>
    <t>CÓMO USARLA:   ▢ Celdas BLANCAS = tú las escribes.   ▨ Celdas LILA = se calculan solas, no las toques.   ▼ Celdas con flecha = elige de la lista.   Esta hoja es una biblioteca de consulta: puedes añadir tus propios ganchos al final.</t>
  </si>
  <si>
    <t>Nombre del gancho</t>
  </si>
  <si>
    <t>Cómo funciona</t>
  </si>
  <si>
    <t>Ejemplo real (adáptalo a tu sector)</t>
  </si>
  <si>
    <t>Pilar donde mejor encaja</t>
  </si>
  <si>
    <t>Potencia (1-5)</t>
  </si>
  <si>
    <t>Veces usado</t>
  </si>
  <si>
    <t>Empieza con un dato que contradiga la intuición del lector.</t>
  </si>
  <si>
    <t>«El 73% de las paradas de planta no aparecen en ningún informe de producción.»</t>
  </si>
  <si>
    <t>Autoridad técnica</t>
  </si>
  <si>
    <t>Cuestiona una creencia que tu sector da por sentada.</t>
  </si>
  <si>
    <t>«Medir el OEE de toda la planta es la forma más elegante de no mejorar nada.»</t>
  </si>
  <si>
    <t>Visión y criterio</t>
  </si>
  <si>
    <t>Cuenta un fracaso propio y qué aprendiste. Genera confianza inmediata.</t>
  </si>
  <si>
    <t>«Perdí un contrato de 200 millones por una frase que dije en la primera reunión.»</t>
  </si>
  <si>
    <t>Casos y evidencia</t>
  </si>
  <si>
    <t>Muestra una transformación concreta con cifras.</t>
  </si>
  <si>
    <t>«Esta línea producía 400 unidades por turno. Hoy produce 640. No compramos ni una máquina.»</t>
  </si>
  <si>
    <t>Formula la pregunta incómoda que tu cliente evita.</t>
  </si>
  <si>
    <t>«¿Cuánto le cuesta a tu planta cada hora que tu mejor operario dedica a buscar herramientas?»</t>
  </si>
  <si>
    <t>Entrega un método aplicable hoy mismo. Alto valor de guardado.</t>
  </si>
  <si>
    <t>«Los 5 pasos que sigo para diagnosticar una planta en una semana, sin parar la producción.»</t>
  </si>
  <si>
    <t>Método propio</t>
  </si>
  <si>
    <t>La analogía inesperada</t>
  </si>
  <si>
    <t>Explica lo técnico con algo cotidiano. Hace memorable lo complejo.</t>
  </si>
  <si>
    <t>«Una planta sin mantenimiento predictivo es un carro sin tablero: anda, hasta que no anda.»</t>
  </si>
  <si>
    <t>Enumera lo que la gente hace mal. Fácil de leer, fácil de compartir.</t>
  </si>
  <si>
    <t>«7 errores que veo en el 90% de las plantas que visito. El cuarto cuesta más que todos juntos.»</t>
  </si>
  <si>
    <t>LAS 4 REGLAS DE UN BUEN GANCHO</t>
  </si>
  <si>
    <t>1. Específico antes que general. «El 73% de las paradas» retiene; «muchas paradas» no retiene a nadie.</t>
  </si>
  <si>
    <t>2. Sin preámbulo. Elimina «hoy quiero compartirles» y empieza directamente por la afirmación fuerte.</t>
  </si>
  <si>
    <t>3. Una sola idea. Si el gancho tiene dos ideas, el lector no procesa ninguna y sigue bajando.</t>
  </si>
  <si>
    <t>4. Que se pueda discutir. Si nadie puede estar en desacuerdo con tu gancho, no vas a generar conversación.</t>
  </si>
  <si>
    <t>4 · TABLERO EDITORIAL   |   Código: MARCA-04-CONT</t>
  </si>
  <si>
    <t>¿Para qué sirve esta hoja?   El balance de tu estrategia de contenidos: si estás publicando lo que dijiste que ibas a publicar, y si el reparto entre pilares es el que planeaste.</t>
  </si>
  <si>
    <t>Fase R · Lectura: 3 minutos    ·    Hoja de solo lectura.</t>
  </si>
  <si>
    <t>INDICADORES EDITORIALES</t>
  </si>
  <si>
    <t>PUBLICACIONES PLANIFICADAS</t>
  </si>
  <si>
    <t>TASA DE EJECUCIÓN</t>
  </si>
  <si>
    <t>PENDIENTES POR ESCRIBIR</t>
  </si>
  <si>
    <t>CANALES DISTINTOS USADOS</t>
  </si>
  <si>
    <t>en el mes en curso</t>
  </si>
  <si>
    <t>publicado frente a planificado</t>
  </si>
  <si>
    <t>tu carga de trabajo real</t>
  </si>
  <si>
    <t>más de 3 al tiempo dispersa el esfuerzo</t>
  </si>
  <si>
    <t>BALANCE TEMÁTICO  ·  lo planeado frente a lo real</t>
  </si>
  <si>
    <t>Peso real</t>
  </si>
  <si>
    <t>Desviación</t>
  </si>
  <si>
    <t>Lectura</t>
  </si>
  <si>
    <t>ESTADO DE LAS PUBLICACIONES  ·  base de la gráfica de pastel</t>
  </si>
  <si>
    <t>Aplazado</t>
  </si>
  <si>
    <t>LECTURA AUTOMÁTICA DE TU ESTRATEGIA EDITORIAL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</si>
</sst>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2.5"/>
      <color rgb="FFFFFFFF"/>
      <name val="Segoe UI"/>
    </font>
    <font>
      <b/>
      <sz val="11"/>
      <color rgb="FF5B21B6"/>
      <name val="Segoe UI"/>
    </font>
    <font>
      <sz val="9.5"/>
      <color rgb="FF0F172A"/>
      <name val="Segoe UI"/>
    </font>
    <font>
      <i/>
      <sz val="8.5"/>
      <color rgb="FF475569"/>
      <name val="Segoe UI"/>
    </font>
    <font>
      <b/>
      <sz val="10"/>
      <color rgb="FFFFFFFF"/>
      <name val="Segoe UI"/>
    </font>
    <font>
      <b/>
      <sz val="9.5"/>
      <color rgb="FF7C3AED"/>
      <name val="Segoe UI"/>
    </font>
    <font>
      <b/>
      <sz val="9.5"/>
      <color rgb="FF475569"/>
      <name val="Segoe UI"/>
    </font>
    <font>
      <sz val="8.5"/>
      <color rgb="FF475569"/>
      <name val="Segoe UI"/>
    </font>
    <font>
      <b/>
      <sz val="9.5"/>
      <color rgb="FFFFFFFF"/>
      <name val="Segoe UI"/>
    </font>
    <font>
      <b/>
      <sz val="9.5"/>
      <color rgb="FF5B21B6"/>
      <name val="Segoe UI"/>
    </font>
    <font>
      <b/>
      <sz val="10"/>
      <color rgb="FF5B21B6"/>
      <name val="Segoe UI"/>
    </font>
    <font>
      <sz val="8.5"/>
      <color rgb="FF0891B2"/>
      <name val="Segoe UI"/>
    </font>
    <font>
      <b/>
      <sz val="9"/>
      <color rgb="FF0F172A"/>
      <name val="Segoe UI"/>
    </font>
    <font>
      <sz val="9"/>
      <color rgb="FF0F172A"/>
      <name val="Segoe UI"/>
    </font>
    <font>
      <b/>
      <sz val="9.5"/>
      <color rgb="FF0F172A"/>
      <name val="Segoe UI"/>
    </font>
    <font>
      <sz val="8.5"/>
      <color rgb="FF5B21B6"/>
      <name val="Segoe UI"/>
    </font>
    <font>
      <b/>
      <sz val="8.5"/>
      <color rgb="FF475569"/>
      <name val="Segoe UI"/>
    </font>
    <font>
      <b/>
      <sz val="15"/>
      <color rgb="FF5B21B6"/>
      <name val="Segoe UI"/>
    </font>
    <font>
      <i/>
      <sz val="9"/>
      <color rgb="FF0F172A"/>
      <name val="Segoe UI"/>
    </font>
    <font>
      <b/>
      <sz val="8.5"/>
      <color rgb="FFFFFFFF"/>
      <name val="Segoe UI"/>
    </font>
    <font>
      <b/>
      <sz val="20"/>
      <color rgb="FF5B21B6"/>
      <name val="Segoe UI"/>
    </font>
    <font>
      <i/>
      <sz val="8"/>
      <color rgb="FF475569"/>
      <name val="Segoe UI"/>
    </font>
    <font>
      <sz val="10"/>
      <color rgb="FF0F172A"/>
      <name val="Segoe UI"/>
    </font>
  </fonts>
  <fills count="11">
    <fill>
      <patternFill patternType="none"/>
    </fill>
    <fill>
      <patternFill patternType="gray125"/>
    </fill>
    <fill>
      <patternFill patternType="solid">
        <fgColor rgb="FF5B21B6"/>
      </patternFill>
    </fill>
    <fill>
      <patternFill patternType="solid">
        <fgColor rgb="FFEDE9FE"/>
      </patternFill>
    </fill>
    <fill>
      <patternFill patternType="solid">
        <fgColor rgb="FFF5F3FF"/>
      </patternFill>
    </fill>
    <fill>
      <patternFill patternType="solid">
        <fgColor rgb="FFFFFFFF"/>
      </patternFill>
    </fill>
    <fill>
      <patternFill patternType="solid">
        <fgColor rgb="FF7C3AED"/>
      </patternFill>
    </fill>
    <fill>
      <patternFill patternType="solid">
        <fgColor rgb="FFF8FAFC"/>
      </patternFill>
    </fill>
    <fill>
      <patternFill patternType="solid">
        <fgColor rgb="FF0891B2"/>
      </patternFill>
    </fill>
    <fill>
      <patternFill patternType="solid">
        <fgColor rgb="FFCFFAFE"/>
      </patternFill>
    </fill>
    <fill>
      <patternFill patternType="solid">
        <fgColor rgb="FF475569"/>
      </patternFill>
    </fill>
  </fills>
  <borders count="18">
    <border>
      <left/>
      <right/>
      <top/>
      <bottom/>
      <diagonal/>
    </border>
    <border>
      <left/>
      <right/>
      <top/>
      <bottom style="thin">
        <color rgb="FF7C3AED"/>
      </bottom>
      <diagonal/>
    </border>
    <border>
      <left style="thin">
        <color rgb="FFCBD5E1"/>
      </left>
      <right style="thin">
        <color rgb="FFCBD5E1"/>
      </right>
      <top style="thin">
        <color rgb="FFCBD5E1"/>
      </top>
      <bottom style="thin">
        <color rgb="FFCBD5E1"/>
      </bottom>
      <diagonal/>
    </border>
    <border>
      <left/>
      <right/>
      <top style="thin">
        <color rgb="FFCBD5E1"/>
      </top>
      <bottom style="thin">
        <color rgb="FFCBD5E1"/>
      </bottom>
      <diagonal/>
    </border>
    <border>
      <left style="thin">
        <color rgb="FFEDE9FE"/>
      </left>
      <right/>
      <top style="medium">
        <color rgb="FF5B21B6"/>
      </top>
      <bottom/>
      <diagonal/>
    </border>
    <border>
      <left/>
      <right/>
      <top style="medium">
        <color rgb="FF5B21B6"/>
      </top>
      <bottom/>
      <diagonal/>
    </border>
    <border>
      <left/>
      <right style="thin">
        <color rgb="FFEDE9FE"/>
      </right>
      <top style="medium">
        <color rgb="FF5B21B6"/>
      </top>
      <bottom/>
      <diagonal/>
    </border>
    <border>
      <left style="thin">
        <color rgb="FFEDE9FE"/>
      </left>
      <right/>
      <top/>
      <bottom/>
      <diagonal/>
    </border>
    <border>
      <left/>
      <right/>
      <top/>
      <bottom/>
      <diagonal/>
    </border>
    <border>
      <left/>
      <right style="thin">
        <color rgb="FFEDE9FE"/>
      </right>
      <top/>
      <bottom/>
      <diagonal/>
    </border>
    <border>
      <left style="thin">
        <color rgb="FFEDE9FE"/>
      </left>
      <right/>
      <top/>
      <bottom style="thin">
        <color rgb="FFEDE9FE"/>
      </bottom>
      <diagonal/>
    </border>
    <border>
      <left/>
      <right/>
      <top/>
      <bottom style="thin">
        <color rgb="FFEDE9FE"/>
      </bottom>
      <diagonal/>
    </border>
    <border>
      <left/>
      <right style="thin">
        <color rgb="FFEDE9FE"/>
      </right>
      <top/>
      <bottom style="thin">
        <color rgb="FFEDE9FE"/>
      </bottom>
      <diagonal/>
    </border>
    <border>
      <left style="medium">
        <color rgb="FF5B21B6"/>
      </left>
      <right/>
      <top style="medium">
        <color rgb="FF5B21B6"/>
      </top>
      <bottom/>
      <diagonal/>
    </border>
    <border>
      <left/>
      <right style="medium">
        <color rgb="FF5B21B6"/>
      </right>
      <top style="medium">
        <color rgb="FF5B21B6"/>
      </top>
      <bottom/>
      <diagonal/>
    </border>
    <border>
      <left style="medium">
        <color rgb="FF5B21B6"/>
      </left>
      <right/>
      <top/>
      <bottom style="medium">
        <color rgb="FF5B21B6"/>
      </bottom>
      <diagonal/>
    </border>
    <border>
      <left/>
      <right/>
      <top/>
      <bottom style="medium">
        <color rgb="FF5B21B6"/>
      </bottom>
      <diagonal/>
    </border>
    <border>
      <left/>
      <right style="medium">
        <color rgb="FF5B21B6"/>
      </right>
      <top/>
      <bottom style="medium">
        <color rgb="FF5B21B6"/>
      </bottom>
      <diagonal/>
    </border>
  </borders>
  <cellStyleXfs count="1">
    <xf numFmtId="0" fontId="0" fillId="0" borderId="0"/>
  </cellStyleXfs>
  <cellXfs count="75">
    <xf numFmtId="0" fontId="0" fillId="0" borderId="0" xfId="0"/>
    <xf numFmtId="0" fontId="9" fillId="2"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11" fillId="5" borderId="2" xfId="0" applyFont="1" applyFill="1" applyBorder="1" applyAlignment="1">
      <alignment horizontal="left" vertical="center" wrapText="1"/>
    </xf>
    <xf numFmtId="9" fontId="3" fillId="5" borderId="2" xfId="0" applyNumberFormat="1" applyFont="1" applyFill="1" applyBorder="1" applyAlignment="1">
      <alignment horizontal="center" vertical="center" wrapText="1"/>
    </xf>
    <xf numFmtId="0" fontId="3" fillId="5" borderId="2" xfId="0" applyFont="1" applyFill="1" applyBorder="1" applyAlignment="1">
      <alignment horizontal="left" vertical="center" wrapText="1"/>
    </xf>
    <xf numFmtId="0" fontId="4" fillId="5" borderId="2"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10" fillId="4"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11" fillId="7" borderId="2" xfId="0" applyFont="1" applyFill="1" applyBorder="1" applyAlignment="1">
      <alignment horizontal="left" vertical="center" wrapText="1"/>
    </xf>
    <xf numFmtId="9" fontId="3" fillId="7" borderId="2" xfId="0" applyNumberFormat="1" applyFont="1" applyFill="1" applyBorder="1" applyAlignment="1">
      <alignment horizontal="center" vertical="center" wrapText="1"/>
    </xf>
    <xf numFmtId="0" fontId="3" fillId="7" borderId="2" xfId="0" applyFont="1" applyFill="1" applyBorder="1" applyAlignment="1">
      <alignment horizontal="left" vertical="center" wrapText="1"/>
    </xf>
    <xf numFmtId="0" fontId="4" fillId="7" borderId="2" xfId="0" applyFont="1" applyFill="1" applyBorder="1" applyAlignment="1">
      <alignment horizontal="left" vertical="center" wrapText="1"/>
    </xf>
    <xf numFmtId="0" fontId="12" fillId="7" borderId="2" xfId="0" applyFont="1" applyFill="1" applyBorder="1" applyAlignment="1">
      <alignment horizontal="left" vertical="center" wrapText="1"/>
    </xf>
    <xf numFmtId="9" fontId="2" fillId="4" borderId="2" xfId="0" applyNumberFormat="1" applyFont="1" applyFill="1" applyBorder="1" applyAlignment="1">
      <alignment horizontal="center" vertical="center"/>
    </xf>
    <xf numFmtId="0" fontId="15" fillId="5" borderId="2" xfId="0" applyFont="1" applyFill="1" applyBorder="1" applyAlignment="1">
      <alignment horizontal="left" vertical="center" wrapText="1"/>
    </xf>
    <xf numFmtId="0" fontId="16" fillId="4" borderId="2" xfId="0" applyFont="1" applyFill="1" applyBorder="1" applyAlignment="1">
      <alignment horizontal="left" vertical="center" wrapText="1"/>
    </xf>
    <xf numFmtId="0" fontId="15" fillId="7" borderId="2" xfId="0" applyFont="1" applyFill="1" applyBorder="1" applyAlignment="1">
      <alignment horizontal="left" vertical="center" wrapText="1"/>
    </xf>
    <xf numFmtId="0" fontId="19" fillId="5" borderId="2" xfId="0" applyFont="1" applyFill="1" applyBorder="1" applyAlignment="1">
      <alignment horizontal="left" vertical="center" wrapText="1"/>
    </xf>
    <xf numFmtId="0" fontId="19" fillId="7" borderId="2" xfId="0" applyFont="1" applyFill="1" applyBorder="1" applyAlignment="1">
      <alignment horizontal="left" vertical="center" wrapText="1"/>
    </xf>
    <xf numFmtId="9" fontId="10" fillId="4" borderId="2" xfId="0" applyNumberFormat="1" applyFont="1" applyFill="1" applyBorder="1" applyAlignment="1">
      <alignment horizontal="center" vertical="center" wrapText="1"/>
    </xf>
    <xf numFmtId="0" fontId="9" fillId="6" borderId="2" xfId="0" applyFont="1" applyFill="1" applyBorder="1" applyAlignment="1">
      <alignment horizontal="center" vertical="center"/>
    </xf>
    <xf numFmtId="0" fontId="10" fillId="5" borderId="2" xfId="0" applyFont="1" applyFill="1" applyBorder="1" applyAlignment="1">
      <alignment horizontal="center" vertical="center"/>
    </xf>
    <xf numFmtId="0" fontId="10" fillId="7" borderId="2"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1" xfId="0" applyBorder="1"/>
    <xf numFmtId="0" fontId="5" fillId="6" borderId="0" xfId="0" applyFont="1" applyFill="1" applyAlignment="1">
      <alignment horizontal="left" vertical="center" indent="1"/>
    </xf>
    <xf numFmtId="0" fontId="0" fillId="0" borderId="0" xfId="0"/>
    <xf numFmtId="0" fontId="6" fillId="3" borderId="2" xfId="0" applyFont="1" applyFill="1" applyBorder="1" applyAlignment="1">
      <alignment horizontal="center" vertical="center"/>
    </xf>
    <xf numFmtId="0" fontId="0" fillId="3" borderId="2" xfId="0" applyFill="1" applyBorder="1"/>
    <xf numFmtId="0" fontId="3" fillId="5" borderId="2" xfId="0" applyFont="1" applyFill="1" applyBorder="1" applyAlignment="1">
      <alignment horizontal="left" vertical="center" wrapText="1" indent="1"/>
    </xf>
    <xf numFmtId="0" fontId="0" fillId="5" borderId="2" xfId="0" applyFill="1" applyBorder="1"/>
    <xf numFmtId="0" fontId="3" fillId="7" borderId="2" xfId="0" applyFont="1" applyFill="1" applyBorder="1" applyAlignment="1">
      <alignment horizontal="left" vertical="center" wrapText="1" indent="1"/>
    </xf>
    <xf numFmtId="0" fontId="0" fillId="7" borderId="2" xfId="0" applyFill="1" applyBorder="1"/>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4" fillId="5" borderId="1" xfId="0" applyFont="1" applyFill="1" applyBorder="1" applyAlignment="1">
      <alignment horizontal="center" vertical="center"/>
    </xf>
    <xf numFmtId="0" fontId="7" fillId="7" borderId="2" xfId="0" applyFont="1" applyFill="1" applyBorder="1" applyAlignment="1">
      <alignment horizontal="center" vertical="center"/>
    </xf>
    <xf numFmtId="0" fontId="5" fillId="8" borderId="0" xfId="0" applyFont="1" applyFill="1" applyAlignment="1">
      <alignment horizontal="left" vertical="center" indent="1"/>
    </xf>
    <xf numFmtId="0" fontId="14" fillId="9" borderId="2" xfId="0" applyFont="1" applyFill="1" applyBorder="1" applyAlignment="1">
      <alignment horizontal="left" vertical="center" wrapText="1" indent="1"/>
    </xf>
    <xf numFmtId="0" fontId="0" fillId="9" borderId="2" xfId="0" applyFill="1" applyBorder="1"/>
    <xf numFmtId="0" fontId="14" fillId="5" borderId="2" xfId="0" applyFont="1" applyFill="1" applyBorder="1" applyAlignment="1">
      <alignment horizontal="left" vertical="center" wrapText="1" indent="1"/>
    </xf>
    <xf numFmtId="0" fontId="13" fillId="3" borderId="2" xfId="0" applyFont="1" applyFill="1" applyBorder="1" applyAlignment="1">
      <alignment horizontal="center" vertical="center"/>
    </xf>
    <xf numFmtId="0" fontId="0" fillId="0" borderId="2" xfId="0" applyBorder="1"/>
    <xf numFmtId="0" fontId="14" fillId="5" borderId="2" xfId="0" applyFont="1" applyFill="1" applyBorder="1" applyAlignment="1">
      <alignment horizontal="left" vertical="center" indent="1"/>
    </xf>
    <xf numFmtId="0" fontId="8" fillId="7" borderId="3" xfId="0" applyFont="1" applyFill="1" applyBorder="1" applyAlignment="1">
      <alignment horizontal="center" vertical="center"/>
    </xf>
    <xf numFmtId="0" fontId="18" fillId="4" borderId="2" xfId="0" applyFont="1" applyFill="1" applyBorder="1" applyAlignment="1">
      <alignment horizontal="center" vertical="center"/>
    </xf>
    <xf numFmtId="0" fontId="17" fillId="3" borderId="2" xfId="0" applyFont="1" applyFill="1" applyBorder="1" applyAlignment="1">
      <alignment horizontal="center" vertical="center" wrapText="1"/>
    </xf>
    <xf numFmtId="0" fontId="3" fillId="9" borderId="2" xfId="0" applyFont="1" applyFill="1" applyBorder="1" applyAlignment="1">
      <alignment horizontal="left" vertical="center" wrapText="1" indent="1"/>
    </xf>
    <xf numFmtId="0" fontId="9" fillId="2" borderId="2" xfId="0" applyFont="1" applyFill="1" applyBorder="1" applyAlignment="1">
      <alignment horizontal="center" vertical="center" wrapText="1"/>
    </xf>
    <xf numFmtId="0" fontId="3" fillId="7" borderId="2" xfId="0" applyFont="1" applyFill="1" applyBorder="1" applyAlignment="1">
      <alignment horizontal="left" vertical="center" indent="1"/>
    </xf>
    <xf numFmtId="0" fontId="3" fillId="7" borderId="2" xfId="0" applyFont="1" applyFill="1" applyBorder="1"/>
    <xf numFmtId="0" fontId="21" fillId="4" borderId="7" xfId="0" applyFont="1" applyFill="1" applyBorder="1" applyAlignment="1">
      <alignment horizontal="center" vertical="center"/>
    </xf>
    <xf numFmtId="0" fontId="0" fillId="0" borderId="8" xfId="0" applyBorder="1"/>
    <xf numFmtId="0" fontId="0" fillId="0" borderId="9" xfId="0" applyBorder="1"/>
    <xf numFmtId="0" fontId="22" fillId="4" borderId="10" xfId="0" applyFont="1" applyFill="1" applyBorder="1" applyAlignment="1">
      <alignment horizontal="center" vertical="center" wrapText="1"/>
    </xf>
    <xf numFmtId="0" fontId="0" fillId="0" borderId="11" xfId="0" applyBorder="1"/>
    <xf numFmtId="0" fontId="0" fillId="0" borderId="12" xfId="0" applyBorder="1"/>
    <xf numFmtId="0" fontId="20" fillId="6" borderId="4" xfId="0" applyFont="1" applyFill="1" applyBorder="1" applyAlignment="1">
      <alignment horizontal="center" vertical="center" wrapText="1"/>
    </xf>
    <xf numFmtId="0" fontId="0" fillId="0" borderId="5" xfId="0" applyBorder="1"/>
    <xf numFmtId="0" fontId="0" fillId="0" borderId="6" xfId="0" applyBorder="1"/>
    <xf numFmtId="0" fontId="10" fillId="4" borderId="2" xfId="0" applyFont="1" applyFill="1" applyBorder="1" applyAlignment="1">
      <alignment horizontal="left" vertical="center" indent="1"/>
    </xf>
    <xf numFmtId="0" fontId="3" fillId="7" borderId="2" xfId="0" applyFont="1" applyFill="1" applyBorder="1" applyAlignment="1">
      <alignment horizontal="center" vertical="center" wrapText="1"/>
    </xf>
    <xf numFmtId="0" fontId="16" fillId="4" borderId="2" xfId="0" applyFont="1" applyFill="1" applyBorder="1" applyAlignment="1">
      <alignment horizontal="left" vertical="center" indent="1"/>
    </xf>
    <xf numFmtId="0" fontId="23" fillId="4" borderId="15" xfId="0" applyFont="1" applyFill="1" applyBorder="1" applyAlignment="1">
      <alignment horizontal="left" vertical="center" wrapText="1" indent="1"/>
    </xf>
    <xf numFmtId="0" fontId="0" fillId="0" borderId="16" xfId="0" applyBorder="1"/>
    <xf numFmtId="0" fontId="0" fillId="0" borderId="17" xfId="0" applyBorder="1"/>
    <xf numFmtId="0" fontId="3" fillId="5" borderId="2" xfId="0" applyFont="1" applyFill="1" applyBorder="1" applyAlignment="1">
      <alignment horizontal="center" vertical="center" wrapText="1"/>
    </xf>
    <xf numFmtId="0" fontId="3" fillId="5" borderId="2" xfId="0" applyFont="1" applyFill="1" applyBorder="1" applyAlignment="1">
      <alignment horizontal="left" vertical="center" indent="1"/>
    </xf>
    <xf numFmtId="0" fontId="3" fillId="5" borderId="2" xfId="0" applyFont="1" applyFill="1" applyBorder="1"/>
    <xf numFmtId="0" fontId="9" fillId="2" borderId="13" xfId="0" applyFont="1" applyFill="1" applyBorder="1" applyAlignment="1">
      <alignment horizontal="left" vertical="center" indent="1"/>
    </xf>
    <xf numFmtId="0" fontId="0" fillId="0" borderId="14" xfId="0" applyBorder="1"/>
    <xf numFmtId="0" fontId="5" fillId="10" borderId="0" xfId="0" applyFont="1" applyFill="1" applyAlignment="1">
      <alignment horizontal="left" vertical="center" indent="1"/>
    </xf>
    <xf numFmtId="0" fontId="9" fillId="6" borderId="2" xfId="0" applyFont="1" applyFill="1" applyBorder="1" applyAlignment="1">
      <alignment horizontal="center" vertical="center"/>
    </xf>
  </cellXfs>
  <cellStyles count="1">
    <cellStyle name="Normal" xfId="0" builtinId="0"/>
  </cellStyles>
  <dxfs count="11">
    <dxf>
      <font>
        <b/>
        <sz val="9.5"/>
        <color rgb="FF92400E"/>
        <name val="Segoe UI"/>
      </font>
      <fill>
        <patternFill patternType="solid">
          <fgColor rgb="FFFEF3C7"/>
        </patternFill>
      </fill>
    </dxf>
    <dxf>
      <font>
        <b/>
        <sz val="9.5"/>
        <color rgb="FF065F46"/>
        <name val="Segoe UI"/>
      </font>
      <fill>
        <patternFill patternType="solid">
          <fgColor rgb="FFD1FAE5"/>
        </patternFill>
      </fill>
    </dxf>
    <dxf>
      <font>
        <b/>
        <sz val="9.5"/>
        <color rgb="FF991B1B"/>
        <name val="Segoe UI"/>
      </font>
      <fill>
        <patternFill patternType="solid">
          <fgColor rgb="FFFEE2E2"/>
        </patternFill>
      </fill>
    </dxf>
    <dxf>
      <font>
        <b/>
        <sz val="9.5"/>
        <color rgb="FF92400E"/>
        <name val="Segoe UI"/>
      </font>
      <fill>
        <patternFill patternType="solid">
          <fgColor rgb="FFFEF3C7"/>
        </patternFill>
      </fill>
    </dxf>
    <dxf>
      <font>
        <b/>
        <sz val="9.5"/>
        <color rgb="FF991B1B"/>
        <name val="Segoe UI"/>
      </font>
      <fill>
        <patternFill patternType="solid">
          <fgColor rgb="FFFEE2E2"/>
        </patternFill>
      </fill>
    </dxf>
    <dxf>
      <font>
        <b/>
        <sz val="9.5"/>
        <color rgb="FF065F46"/>
        <name val="Segoe UI"/>
      </font>
      <fill>
        <patternFill patternType="solid">
          <fgColor rgb="FFD1FAE5"/>
        </patternFill>
      </fill>
    </dxf>
    <dxf>
      <font>
        <b/>
        <sz val="9"/>
        <color rgb="FF991B1B"/>
        <name val="Segoe UI"/>
      </font>
      <fill>
        <patternFill patternType="solid">
          <fgColor rgb="FFFEE2E2"/>
        </patternFill>
      </fill>
    </dxf>
    <dxf>
      <font>
        <b/>
        <sz val="9"/>
        <color rgb="FF5B21B6"/>
        <name val="Segoe UI"/>
      </font>
      <fill>
        <patternFill patternType="solid">
          <fgColor rgb="FFEDE9FE"/>
        </patternFill>
      </fill>
    </dxf>
    <dxf>
      <font>
        <b/>
        <sz val="9"/>
        <color rgb="FF92400E"/>
        <name val="Segoe UI"/>
      </font>
      <fill>
        <patternFill patternType="solid">
          <fgColor rgb="FFFEF3C7"/>
        </patternFill>
      </fill>
    </dxf>
    <dxf>
      <font>
        <b/>
        <sz val="9"/>
        <color rgb="FF155E75"/>
        <name val="Segoe UI"/>
      </font>
      <fill>
        <patternFill patternType="solid">
          <fgColor rgb="FFCFFAFE"/>
        </patternFill>
      </fill>
    </dxf>
    <dxf>
      <font>
        <b/>
        <sz val="9"/>
        <color rgb="FF065F46"/>
        <name val="Segoe UI"/>
      </font>
      <fill>
        <patternFill patternType="solid">
          <fgColor rgb="FFD1FAE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a:defRPr/>
            </a:pPr>
            <a:r>
              <a:t>Publicaciones por pilar temático</a:t>
            </a:r>
          </a:p>
        </c:rich>
      </c:tx>
      <c:overlay val="1"/>
    </c:title>
    <c:autoTitleDeleted val="0"/>
    <c:plotArea>
      <c:layout/>
      <c:barChart>
        <c:barDir val="col"/>
        <c:grouping val="clustered"/>
        <c:varyColors val="1"/>
        <c:ser>
          <c:idx val="0"/>
          <c:order val="0"/>
          <c:tx>
            <c:strRef>
              <c:f>'4. Tablero'!$F$12</c:f>
              <c:strCache>
                <c:ptCount val="1"/>
                <c:pt idx="0">
                  <c:v>Publicaciones</c:v>
                </c:pt>
              </c:strCache>
            </c:strRef>
          </c:tx>
          <c:spPr>
            <a:solidFill>
              <a:srgbClr val="7C3AED"/>
            </a:solidFill>
            <a:ln>
              <a:prstDash val="solid"/>
            </a:ln>
          </c:spPr>
          <c:invertIfNegative val="1"/>
          <c:cat>
            <c:strRef>
              <c:f>'4. Tablero'!$A$13:$A$16</c:f>
              <c:strCache>
                <c:ptCount val="4"/>
                <c:pt idx="0">
                  <c:v>AUTORIDAD TÉCNICA</c:v>
                </c:pt>
                <c:pt idx="1">
                  <c:v>MÉTODO PROPIO</c:v>
                </c:pt>
                <c:pt idx="2">
                  <c:v>CASOS Y EVIDENCIA</c:v>
                </c:pt>
                <c:pt idx="3">
                  <c:v>VISIÓN Y CRITERIO</c:v>
                </c:pt>
              </c:strCache>
            </c:strRef>
          </c:cat>
          <c:val>
            <c:numRef>
              <c:f>'4. Tablero'!$F$13:$F$16</c:f>
              <c:numCache>
                <c:formatCode>General</c:formatCode>
                <c:ptCount val="4"/>
                <c:pt idx="0">
                  <c:v>4</c:v>
                </c:pt>
                <c:pt idx="1">
                  <c:v>3</c:v>
                </c:pt>
                <c:pt idx="2">
                  <c:v>3</c:v>
                </c:pt>
                <c:pt idx="3">
                  <c:v>2</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3503-4A44-A91A-D76FC145DA01}"/>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numFmt formatCode="General"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a:defRPr/>
            </a:pPr>
            <a:r>
              <a:t>En qué estado está tu producción editorial</a:t>
            </a:r>
          </a:p>
        </c:rich>
      </c:tx>
      <c:overlay val="1"/>
    </c:title>
    <c:autoTitleDeleted val="0"/>
    <c:plotArea>
      <c:layout/>
      <c:pieChart>
        <c:varyColors val="1"/>
        <c:ser>
          <c:idx val="0"/>
          <c:order val="0"/>
          <c:tx>
            <c:strRef>
              <c:f>'4. Tablero'!$E$19</c:f>
              <c:strCache>
                <c:ptCount val="1"/>
                <c:pt idx="0">
                  <c:v>Publicaciones</c:v>
                </c:pt>
              </c:strCache>
            </c:strRef>
          </c:tx>
          <c:spPr>
            <a:ln>
              <a:prstDash val="solid"/>
            </a:ln>
          </c:spPr>
          <c:cat>
            <c:strRef>
              <c:f>'4. Tablero'!$A$20:$A$24</c:f>
              <c:strCache>
                <c:ptCount val="5"/>
                <c:pt idx="0">
                  <c:v>Planeado</c:v>
                </c:pt>
                <c:pt idx="1">
                  <c:v>En borrador</c:v>
                </c:pt>
                <c:pt idx="2">
                  <c:v>Listo para publicar</c:v>
                </c:pt>
                <c:pt idx="3">
                  <c:v>Publicado</c:v>
                </c:pt>
                <c:pt idx="4">
                  <c:v>Aplazado</c:v>
                </c:pt>
              </c:strCache>
            </c:strRef>
          </c:cat>
          <c:val>
            <c:numRef>
              <c:f>'4. Tablero'!$E$20:$E$24</c:f>
              <c:numCache>
                <c:formatCode>General</c:formatCode>
                <c:ptCount val="5"/>
                <c:pt idx="0">
                  <c:v>5</c:v>
                </c:pt>
                <c:pt idx="1">
                  <c:v>2</c:v>
                </c:pt>
                <c:pt idx="2">
                  <c:v>1</c:v>
                </c:pt>
                <c:pt idx="3">
                  <c:v>4</c:v>
                </c:pt>
                <c:pt idx="4">
                  <c:v>0</c:v>
                </c:pt>
              </c:numCache>
            </c:numRef>
          </c:val>
          <c:extLst>
            <c:ext xmlns:c16="http://schemas.microsoft.com/office/drawing/2014/chart" uri="{C3380CC4-5D6E-409C-BE32-E72D297353CC}">
              <c16:uniqueId val="{00000000-6ED2-40C2-BB61-19C47699883C}"/>
            </c:ext>
          </c:extLst>
        </c:ser>
        <c:dLbls>
          <c:showLegendKey val="0"/>
          <c:showVal val="0"/>
          <c:showCatName val="0"/>
          <c:showSerName val="0"/>
          <c:showPercent val="0"/>
          <c:showBubbleSize val="0"/>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25</xdr:row>
      <xdr:rowOff>0</xdr:rowOff>
    </xdr:from>
    <xdr:ext cx="5040000" cy="342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6</xdr:col>
      <xdr:colOff>0</xdr:colOff>
      <xdr:row>25</xdr:row>
      <xdr:rowOff>0</xdr:rowOff>
    </xdr:from>
    <xdr:ext cx="4680000" cy="342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3"/>
  <sheetViews>
    <sheetView view="pageLayout" showGridLines="0" tabSelected="1" workbookViewId="0">
      <pane ySplit="4" topLeftCell="A5" activePane="bottomLeft" state="frozen"/>
      <selection pane="bottomLeft" sqref="A1:G1"/>
    </sheetView>
  </sheetViews>
  <sheetFormatPr baseColWidth="10" defaultColWidth="8.88671875" defaultRowHeight="14.4" x14ac:dyDescent="0.3"/>
  <cols>
    <col min="1" max="1" width="4" customWidth="1"/>
    <col min="2" max="2" width="26" customWidth="1"/>
    <col min="3" max="5" width="30" customWidth="1"/>
    <col min="6" max="6" width="22" customWidth="1"/>
    <col min="7" max="7" width="16" customWidth="1"/>
  </cols>
  <sheetData>
    <row r="1" spans="1:7" ht="30" customHeight="1" x14ac:dyDescent="0.3">
      <c r="A1" s="25" t="s">
        <v>0</v>
      </c>
      <c r="B1" s="26"/>
      <c r="C1" s="26"/>
      <c r="D1" s="26"/>
      <c r="E1" s="26"/>
      <c r="F1" s="26"/>
      <c r="G1" s="26"/>
    </row>
    <row r="2" spans="1:7" ht="24" customHeight="1" x14ac:dyDescent="0.3">
      <c r="A2" s="36" t="s">
        <v>1</v>
      </c>
      <c r="B2" s="26"/>
      <c r="C2" s="26"/>
      <c r="D2" s="26"/>
      <c r="E2" s="26"/>
      <c r="F2" s="26"/>
      <c r="G2" s="26"/>
    </row>
    <row r="3" spans="1:7" ht="31.95" customHeight="1" x14ac:dyDescent="0.3">
      <c r="A3" s="35" t="s">
        <v>2</v>
      </c>
      <c r="B3" s="26"/>
      <c r="C3" s="26"/>
      <c r="D3" s="26"/>
      <c r="E3" s="26"/>
      <c r="F3" s="26"/>
      <c r="G3" s="26"/>
    </row>
    <row r="4" spans="1:7" ht="16.95" customHeight="1" x14ac:dyDescent="0.3">
      <c r="A4" s="37" t="s">
        <v>3</v>
      </c>
      <c r="B4" s="26"/>
      <c r="C4" s="26"/>
      <c r="D4" s="26"/>
      <c r="E4" s="26"/>
      <c r="F4" s="26"/>
      <c r="G4" s="26"/>
    </row>
    <row r="6" spans="1:7" ht="22.05" customHeight="1" x14ac:dyDescent="0.3">
      <c r="A6" s="27" t="s">
        <v>4</v>
      </c>
      <c r="B6" s="28"/>
      <c r="C6" s="28"/>
      <c r="D6" s="28"/>
      <c r="E6" s="28"/>
      <c r="F6" s="28"/>
      <c r="G6" s="28"/>
    </row>
    <row r="7" spans="1:7" ht="25.95" customHeight="1" x14ac:dyDescent="0.3">
      <c r="A7" s="31" t="s">
        <v>5</v>
      </c>
      <c r="B7" s="32"/>
      <c r="C7" s="32"/>
      <c r="D7" s="32"/>
      <c r="E7" s="32"/>
      <c r="F7" s="32"/>
      <c r="G7" s="32"/>
    </row>
    <row r="8" spans="1:7" ht="25.95" customHeight="1" x14ac:dyDescent="0.3">
      <c r="A8" s="33" t="s">
        <v>6</v>
      </c>
      <c r="B8" s="34"/>
      <c r="C8" s="34"/>
      <c r="D8" s="34"/>
      <c r="E8" s="34"/>
      <c r="F8" s="34"/>
      <c r="G8" s="34"/>
    </row>
    <row r="9" spans="1:7" ht="25.95" customHeight="1" x14ac:dyDescent="0.3">
      <c r="A9" s="31" t="s">
        <v>7</v>
      </c>
      <c r="B9" s="32"/>
      <c r="C9" s="32"/>
      <c r="D9" s="32"/>
      <c r="E9" s="32"/>
      <c r="F9" s="32"/>
      <c r="G9" s="32"/>
    </row>
    <row r="11" spans="1:7" ht="22.05" customHeight="1" x14ac:dyDescent="0.3">
      <c r="A11" s="27" t="s">
        <v>8</v>
      </c>
      <c r="B11" s="28"/>
      <c r="C11" s="28"/>
      <c r="D11" s="28"/>
      <c r="E11" s="28"/>
      <c r="F11" s="28"/>
      <c r="G11" s="28"/>
    </row>
    <row r="12" spans="1:7" ht="25.95" customHeight="1" x14ac:dyDescent="0.3">
      <c r="A12" s="33" t="s">
        <v>9</v>
      </c>
      <c r="B12" s="34"/>
      <c r="C12" s="34"/>
      <c r="D12" s="34"/>
      <c r="E12" s="34"/>
      <c r="F12" s="34"/>
      <c r="G12" s="34"/>
    </row>
    <row r="13" spans="1:7" ht="25.95" customHeight="1" x14ac:dyDescent="0.3">
      <c r="A13" s="31" t="s">
        <v>10</v>
      </c>
      <c r="B13" s="32"/>
      <c r="C13" s="32"/>
      <c r="D13" s="32"/>
      <c r="E13" s="32"/>
      <c r="F13" s="32"/>
      <c r="G13" s="32"/>
    </row>
    <row r="14" spans="1:7" ht="25.95" customHeight="1" x14ac:dyDescent="0.3">
      <c r="A14" s="33" t="s">
        <v>11</v>
      </c>
      <c r="B14" s="34"/>
      <c r="C14" s="34"/>
      <c r="D14" s="34"/>
      <c r="E14" s="34"/>
      <c r="F14" s="34"/>
      <c r="G14" s="34"/>
    </row>
    <row r="15" spans="1:7" ht="15" customHeight="1" x14ac:dyDescent="0.3">
      <c r="A15" s="31" t="s">
        <v>12</v>
      </c>
      <c r="B15" s="32"/>
      <c r="C15" s="32"/>
      <c r="D15" s="32"/>
      <c r="E15" s="32"/>
      <c r="F15" s="32"/>
      <c r="G15" s="32"/>
    </row>
    <row r="17" spans="1:7" ht="22.05" customHeight="1" x14ac:dyDescent="0.3">
      <c r="A17" s="27" t="s">
        <v>13</v>
      </c>
      <c r="B17" s="28"/>
      <c r="C17" s="28"/>
      <c r="D17" s="28"/>
      <c r="E17" s="28"/>
      <c r="F17" s="28"/>
      <c r="G17" s="28"/>
    </row>
    <row r="18" spans="1:7" ht="25.95" customHeight="1" x14ac:dyDescent="0.3">
      <c r="A18" s="33" t="s">
        <v>14</v>
      </c>
      <c r="B18" s="34"/>
      <c r="C18" s="34"/>
      <c r="D18" s="34"/>
      <c r="E18" s="34"/>
      <c r="F18" s="34"/>
      <c r="G18" s="34"/>
    </row>
    <row r="19" spans="1:7" ht="25.95" customHeight="1" x14ac:dyDescent="0.3">
      <c r="A19" s="31" t="s">
        <v>15</v>
      </c>
      <c r="B19" s="32"/>
      <c r="C19" s="32"/>
      <c r="D19" s="32"/>
      <c r="E19" s="32"/>
      <c r="F19" s="32"/>
      <c r="G19" s="32"/>
    </row>
    <row r="20" spans="1:7" ht="25.95" customHeight="1" x14ac:dyDescent="0.3">
      <c r="A20" s="33" t="s">
        <v>16</v>
      </c>
      <c r="B20" s="34"/>
      <c r="C20" s="34"/>
      <c r="D20" s="34"/>
      <c r="E20" s="34"/>
      <c r="F20" s="34"/>
      <c r="G20" s="34"/>
    </row>
    <row r="22" spans="1:7" ht="22.05" customHeight="1" x14ac:dyDescent="0.3">
      <c r="A22" s="27" t="s">
        <v>17</v>
      </c>
      <c r="B22" s="28"/>
      <c r="C22" s="28"/>
      <c r="D22" s="28"/>
      <c r="E22" s="28"/>
      <c r="F22" s="28"/>
      <c r="G22" s="28"/>
    </row>
    <row r="23" spans="1:7" ht="25.95" customHeight="1" x14ac:dyDescent="0.3">
      <c r="A23" s="31" t="s">
        <v>18</v>
      </c>
      <c r="B23" s="32"/>
      <c r="C23" s="32"/>
      <c r="D23" s="32"/>
      <c r="E23" s="32"/>
      <c r="F23" s="32"/>
      <c r="G23" s="32"/>
    </row>
    <row r="24" spans="1:7" ht="25.95" customHeight="1" x14ac:dyDescent="0.3">
      <c r="A24" s="33" t="s">
        <v>19</v>
      </c>
      <c r="B24" s="34"/>
      <c r="C24" s="34"/>
      <c r="D24" s="34"/>
      <c r="E24" s="34"/>
      <c r="F24" s="34"/>
      <c r="G24" s="34"/>
    </row>
    <row r="25" spans="1:7" ht="15" customHeight="1" x14ac:dyDescent="0.3">
      <c r="A25" s="31" t="s">
        <v>20</v>
      </c>
      <c r="B25" s="32"/>
      <c r="C25" s="32"/>
      <c r="D25" s="32"/>
      <c r="E25" s="32"/>
      <c r="F25" s="32"/>
      <c r="G25" s="32"/>
    </row>
    <row r="27" spans="1:7" ht="22.05" customHeight="1" x14ac:dyDescent="0.3">
      <c r="A27" s="27" t="s">
        <v>21</v>
      </c>
      <c r="B27" s="28"/>
      <c r="C27" s="28"/>
      <c r="D27" s="28"/>
      <c r="E27" s="28"/>
      <c r="F27" s="28"/>
      <c r="G27" s="28"/>
    </row>
    <row r="28" spans="1:7" ht="25.95" customHeight="1" x14ac:dyDescent="0.3">
      <c r="A28" s="33" t="s">
        <v>22</v>
      </c>
      <c r="B28" s="34"/>
      <c r="C28" s="34"/>
      <c r="D28" s="34"/>
      <c r="E28" s="34"/>
      <c r="F28" s="34"/>
      <c r="G28" s="34"/>
    </row>
    <row r="29" spans="1:7" ht="15" customHeight="1" x14ac:dyDescent="0.3">
      <c r="A29" s="31" t="s">
        <v>23</v>
      </c>
      <c r="B29" s="32"/>
      <c r="C29" s="32"/>
      <c r="D29" s="32"/>
      <c r="E29" s="32"/>
      <c r="F29" s="32"/>
      <c r="G29" s="32"/>
    </row>
    <row r="30" spans="1:7" ht="15" customHeight="1" x14ac:dyDescent="0.3">
      <c r="A30" s="33" t="s">
        <v>24</v>
      </c>
      <c r="B30" s="34"/>
      <c r="C30" s="34"/>
      <c r="D30" s="34"/>
      <c r="E30" s="34"/>
      <c r="F30" s="34"/>
      <c r="G30" s="34"/>
    </row>
    <row r="31" spans="1:7" ht="25.95" customHeight="1" x14ac:dyDescent="0.3">
      <c r="A31" s="31" t="s">
        <v>25</v>
      </c>
      <c r="B31" s="32"/>
      <c r="C31" s="32"/>
      <c r="D31" s="32"/>
      <c r="E31" s="32"/>
      <c r="F31" s="32"/>
      <c r="G31" s="32"/>
    </row>
    <row r="33" spans="1:7" ht="22.05" customHeight="1" x14ac:dyDescent="0.3">
      <c r="A33" s="29" t="str">
        <f>HYPERLINK("03_Matriz_Posicionamiento_y_Diferenciacion.xlsx","◀ Paso 3: Posicionamiento")</f>
        <v>◀ Paso 3: Posicionamiento</v>
      </c>
      <c r="B33" s="30"/>
      <c r="C33" s="38" t="s">
        <v>26</v>
      </c>
      <c r="D33" s="34"/>
      <c r="E33" s="29" t="str">
        <f>HYPERLINK("05_Matriz_Networking_Alianzas_y_Monetizacion.xlsx","Paso siguiente: Monetización ▶")</f>
        <v>Paso siguiente: Monetización ▶</v>
      </c>
      <c r="F33" s="30"/>
      <c r="G33" s="30"/>
    </row>
  </sheetData>
  <mergeCells count="29">
    <mergeCell ref="A8:G8"/>
    <mergeCell ref="C33:D33"/>
    <mergeCell ref="A22:G22"/>
    <mergeCell ref="A31:G31"/>
    <mergeCell ref="A30:G30"/>
    <mergeCell ref="A28:G28"/>
    <mergeCell ref="A13:G13"/>
    <mergeCell ref="A9:G9"/>
    <mergeCell ref="A24:G24"/>
    <mergeCell ref="A15:G15"/>
    <mergeCell ref="A11:G11"/>
    <mergeCell ref="A14:G14"/>
    <mergeCell ref="A17:G17"/>
    <mergeCell ref="A1:G1"/>
    <mergeCell ref="A6:G6"/>
    <mergeCell ref="A33:B33"/>
    <mergeCell ref="A7:G7"/>
    <mergeCell ref="A25:G25"/>
    <mergeCell ref="E33:G33"/>
    <mergeCell ref="A18:G18"/>
    <mergeCell ref="A27:G27"/>
    <mergeCell ref="A3:G3"/>
    <mergeCell ref="A12:G12"/>
    <mergeCell ref="A2:G2"/>
    <mergeCell ref="A23:G23"/>
    <mergeCell ref="A4:G4"/>
    <mergeCell ref="A20:G20"/>
    <mergeCell ref="A29:G29"/>
    <mergeCell ref="A19:G19"/>
  </mergeCells>
  <pageMargins left="0.4" right="0.4" top="0.55000000000000004" bottom="0.55000000000000004" header="0.25" footer="0.25"/>
  <pageSetup fitToHeight="0" orientation="portrait"/>
  <headerFooter>
    <oddHeader>&amp;L&amp;8 &amp;K7C3AEDSistema M.A.R.C.A. 360°&amp;R&amp;8 &amp;K94A3B8XPROF · Marca Personal</oddHeader>
    <oddFooter>&amp;L&amp;8 &amp;K475569XPROF Soluciones de Crecimiento &amp; Innovación&amp;C&amp;8 &amp;K94A3B8MARCA-04-CONT&amp;R&amp;8 &amp;K475569Página &amp;P de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0"/>
  <sheetViews>
    <sheetView view="pageLayout" showGridLines="0" workbookViewId="0">
      <pane xSplit="1" ySplit="6" topLeftCell="B7" activePane="bottomRight" state="frozen"/>
      <selection pane="topRight"/>
      <selection pane="bottomLeft"/>
      <selection pane="bottomRight"/>
    </sheetView>
  </sheetViews>
  <sheetFormatPr baseColWidth="10" defaultColWidth="8.88671875" defaultRowHeight="14.4" x14ac:dyDescent="0.3"/>
  <cols>
    <col min="1" max="1" width="4" customWidth="1"/>
    <col min="2" max="2" width="24" customWidth="1"/>
    <col min="3" max="3" width="14" customWidth="1"/>
    <col min="4" max="4" width="46" customWidth="1"/>
    <col min="5" max="5" width="52" customWidth="1"/>
    <col min="6" max="6" width="44" customWidth="1"/>
    <col min="7" max="7" width="14" customWidth="1"/>
  </cols>
  <sheetData>
    <row r="1" spans="1:7" ht="30" customHeight="1" x14ac:dyDescent="0.3">
      <c r="A1" s="25" t="s">
        <v>0</v>
      </c>
      <c r="B1" s="26"/>
      <c r="C1" s="26"/>
      <c r="D1" s="26"/>
      <c r="E1" s="26"/>
      <c r="F1" s="26"/>
      <c r="G1" s="26"/>
    </row>
    <row r="2" spans="1:7" ht="24" customHeight="1" x14ac:dyDescent="0.3">
      <c r="A2" s="36" t="s">
        <v>27</v>
      </c>
      <c r="B2" s="26"/>
      <c r="C2" s="26"/>
      <c r="D2" s="26"/>
      <c r="E2" s="26"/>
      <c r="F2" s="26"/>
      <c r="G2" s="26"/>
    </row>
    <row r="3" spans="1:7" ht="31.95" customHeight="1" x14ac:dyDescent="0.3">
      <c r="A3" s="35" t="s">
        <v>28</v>
      </c>
      <c r="B3" s="26"/>
      <c r="C3" s="26"/>
      <c r="D3" s="26"/>
      <c r="E3" s="26"/>
      <c r="F3" s="26"/>
      <c r="G3" s="26"/>
    </row>
    <row r="4" spans="1:7" ht="16.95" customHeight="1" x14ac:dyDescent="0.3">
      <c r="A4" s="37" t="s">
        <v>29</v>
      </c>
      <c r="B4" s="26"/>
      <c r="C4" s="26"/>
      <c r="D4" s="26"/>
      <c r="E4" s="26"/>
      <c r="F4" s="26"/>
      <c r="G4" s="26"/>
    </row>
    <row r="5" spans="1:7" ht="16.05" customHeight="1" x14ac:dyDescent="0.3">
      <c r="A5" s="46" t="s">
        <v>30</v>
      </c>
      <c r="B5" s="28"/>
      <c r="C5" s="28"/>
      <c r="D5" s="28"/>
      <c r="E5" s="28"/>
      <c r="F5" s="28"/>
      <c r="G5" s="28"/>
    </row>
    <row r="6" spans="1:7" ht="31.95" customHeight="1" x14ac:dyDescent="0.3">
      <c r="A6" s="1" t="s">
        <v>31</v>
      </c>
      <c r="B6" s="1" t="s">
        <v>32</v>
      </c>
      <c r="C6" s="1" t="s">
        <v>33</v>
      </c>
      <c r="D6" s="1" t="s">
        <v>34</v>
      </c>
      <c r="E6" s="1" t="s">
        <v>35</v>
      </c>
      <c r="F6" s="1" t="s">
        <v>36</v>
      </c>
      <c r="G6" s="1" t="s">
        <v>37</v>
      </c>
    </row>
    <row r="7" spans="1:7" ht="64.05" customHeight="1" x14ac:dyDescent="0.3">
      <c r="A7" s="2">
        <v>1</v>
      </c>
      <c r="B7" s="3" t="s">
        <v>38</v>
      </c>
      <c r="C7" s="4">
        <v>0.35</v>
      </c>
      <c r="D7" s="5" t="s">
        <v>39</v>
      </c>
      <c r="E7" s="6" t="s">
        <v>40</v>
      </c>
      <c r="F7" s="7" t="s">
        <v>41</v>
      </c>
      <c r="G7" s="8">
        <f>COUNTIF('2. Calendario Editorial'!$E$7:$E$18,$B7)</f>
        <v>4</v>
      </c>
    </row>
    <row r="8" spans="1:7" ht="64.05" customHeight="1" x14ac:dyDescent="0.3">
      <c r="A8" s="9">
        <v>2</v>
      </c>
      <c r="B8" s="10" t="s">
        <v>42</v>
      </c>
      <c r="C8" s="11">
        <v>0.25</v>
      </c>
      <c r="D8" s="12" t="s">
        <v>43</v>
      </c>
      <c r="E8" s="13" t="s">
        <v>44</v>
      </c>
      <c r="F8" s="14" t="s">
        <v>45</v>
      </c>
      <c r="G8" s="8">
        <f>COUNTIF('2. Calendario Editorial'!$E$7:$E$18,$B8)</f>
        <v>3</v>
      </c>
    </row>
    <row r="9" spans="1:7" ht="64.05" customHeight="1" x14ac:dyDescent="0.3">
      <c r="A9" s="2">
        <v>3</v>
      </c>
      <c r="B9" s="3" t="s">
        <v>46</v>
      </c>
      <c r="C9" s="4">
        <v>0.25</v>
      </c>
      <c r="D9" s="5" t="s">
        <v>47</v>
      </c>
      <c r="E9" s="6" t="s">
        <v>48</v>
      </c>
      <c r="F9" s="7" t="s">
        <v>49</v>
      </c>
      <c r="G9" s="8">
        <f>COUNTIF('2. Calendario Editorial'!$E$7:$E$18,$B9)</f>
        <v>3</v>
      </c>
    </row>
    <row r="10" spans="1:7" ht="64.05" customHeight="1" x14ac:dyDescent="0.3">
      <c r="A10" s="9">
        <v>4</v>
      </c>
      <c r="B10" s="10" t="s">
        <v>50</v>
      </c>
      <c r="C10" s="11">
        <v>0.15</v>
      </c>
      <c r="D10" s="12" t="s">
        <v>51</v>
      </c>
      <c r="E10" s="13" t="s">
        <v>52</v>
      </c>
      <c r="F10" s="14" t="s">
        <v>53</v>
      </c>
      <c r="G10" s="8">
        <f>COUNTIF('2. Calendario Editorial'!$E$7:$E$18,$B10)</f>
        <v>2</v>
      </c>
    </row>
    <row r="11" spans="1:7" ht="22.05" customHeight="1" x14ac:dyDescent="0.3">
      <c r="A11" s="43" t="s">
        <v>54</v>
      </c>
      <c r="B11" s="44"/>
      <c r="C11" s="15">
        <f>SUM(C7:C10)</f>
        <v>1</v>
      </c>
      <c r="D11" s="45" t="str">
        <f>IF(ROUND(SUM(C7:C10),2)=1,"Distribución correcta.","Ajusta los pesos: la suma debe ser exactamente 100%.")</f>
        <v>Distribución correcta.</v>
      </c>
      <c r="E11" s="44"/>
      <c r="F11" s="44"/>
      <c r="G11" s="44"/>
    </row>
    <row r="13" spans="1:7" ht="22.05" customHeight="1" x14ac:dyDescent="0.3">
      <c r="A13" s="39" t="s">
        <v>55</v>
      </c>
      <c r="B13" s="28"/>
      <c r="C13" s="28"/>
      <c r="D13" s="28"/>
      <c r="E13" s="28"/>
      <c r="F13" s="28"/>
      <c r="G13" s="28"/>
    </row>
    <row r="14" spans="1:7" ht="24" customHeight="1" x14ac:dyDescent="0.3">
      <c r="A14" s="40" t="s">
        <v>56</v>
      </c>
      <c r="B14" s="41"/>
      <c r="C14" s="41"/>
      <c r="D14" s="41"/>
      <c r="E14" s="41"/>
      <c r="F14" s="41"/>
      <c r="G14" s="41"/>
    </row>
    <row r="15" spans="1:7" ht="24" customHeight="1" x14ac:dyDescent="0.3">
      <c r="A15" s="42" t="s">
        <v>57</v>
      </c>
      <c r="B15" s="32"/>
      <c r="C15" s="32"/>
      <c r="D15" s="32"/>
      <c r="E15" s="32"/>
      <c r="F15" s="32"/>
      <c r="G15" s="32"/>
    </row>
    <row r="16" spans="1:7" ht="24" customHeight="1" x14ac:dyDescent="0.3">
      <c r="A16" s="40" t="s">
        <v>58</v>
      </c>
      <c r="B16" s="41"/>
      <c r="C16" s="41"/>
      <c r="D16" s="41"/>
      <c r="E16" s="41"/>
      <c r="F16" s="41"/>
      <c r="G16" s="41"/>
    </row>
    <row r="17" spans="1:7" ht="24" customHeight="1" x14ac:dyDescent="0.3">
      <c r="A17" s="42" t="s">
        <v>59</v>
      </c>
      <c r="B17" s="32"/>
      <c r="C17" s="32"/>
      <c r="D17" s="32"/>
      <c r="E17" s="32"/>
      <c r="F17" s="32"/>
      <c r="G17" s="32"/>
    </row>
    <row r="18" spans="1:7" ht="24" customHeight="1" x14ac:dyDescent="0.3">
      <c r="A18" s="40" t="s">
        <v>60</v>
      </c>
      <c r="B18" s="41"/>
      <c r="C18" s="41"/>
      <c r="D18" s="41"/>
      <c r="E18" s="41"/>
      <c r="F18" s="41"/>
      <c r="G18" s="41"/>
    </row>
    <row r="20" spans="1:7" ht="22.05" customHeight="1" x14ac:dyDescent="0.3">
      <c r="A20" s="29" t="str">
        <f>HYPERLINK("03_Matriz_Posicionamiento_y_Diferenciacion.xlsx","◀ Paso 3: Posicionamiento")</f>
        <v>◀ Paso 3: Posicionamiento</v>
      </c>
      <c r="B20" s="30"/>
      <c r="C20" s="38" t="s">
        <v>26</v>
      </c>
      <c r="D20" s="34"/>
      <c r="E20" s="29" t="str">
        <f>HYPERLINK("05_Matriz_Networking_Alianzas_y_Monetizacion.xlsx","Paso siguiente: Monetización ▶")</f>
        <v>Paso siguiente: Monetización ▶</v>
      </c>
      <c r="F20" s="30"/>
      <c r="G20" s="30"/>
    </row>
  </sheetData>
  <mergeCells count="16">
    <mergeCell ref="A13:G13"/>
    <mergeCell ref="A14:G14"/>
    <mergeCell ref="A20:B20"/>
    <mergeCell ref="C20:D20"/>
    <mergeCell ref="A1:G1"/>
    <mergeCell ref="A17:G17"/>
    <mergeCell ref="A18:G18"/>
    <mergeCell ref="A3:G3"/>
    <mergeCell ref="A11:B11"/>
    <mergeCell ref="A4:G4"/>
    <mergeCell ref="A2:G2"/>
    <mergeCell ref="A16:G16"/>
    <mergeCell ref="A15:G15"/>
    <mergeCell ref="D11:G11"/>
    <mergeCell ref="E20:G20"/>
    <mergeCell ref="A5:G5"/>
  </mergeCells>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&amp;K94A3B8MARCA-04-CONT&amp;R&amp;8 &amp;K475569Página &amp;P de &amp;N</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4"/>
  <sheetViews>
    <sheetView view="pageLayout" showGridLines="0" workbookViewId="0">
      <pane xSplit="2" ySplit="6" topLeftCell="C7" activePane="bottomRight" state="frozen"/>
      <selection pane="topRight"/>
      <selection pane="bottomLeft"/>
      <selection pane="bottomRight"/>
    </sheetView>
  </sheetViews>
  <sheetFormatPr baseColWidth="10" defaultColWidth="8.88671875" defaultRowHeight="14.4" x14ac:dyDescent="0.3"/>
  <cols>
    <col min="1" max="1" width="10" customWidth="1"/>
    <col min="2" max="2" width="12" customWidth="1"/>
    <col min="3" max="4" width="17" customWidth="1"/>
    <col min="5" max="5" width="22" customWidth="1"/>
    <col min="6" max="6" width="44" customWidth="1"/>
    <col min="7" max="7" width="22" customWidth="1"/>
    <col min="8" max="8" width="18" customWidth="1"/>
    <col min="9" max="9" width="11" customWidth="1"/>
    <col min="10" max="10" width="32" customWidth="1"/>
  </cols>
  <sheetData>
    <row r="1" spans="1:10" ht="30" customHeight="1" x14ac:dyDescent="0.3">
      <c r="A1" s="25" t="s">
        <v>0</v>
      </c>
      <c r="B1" s="26"/>
      <c r="C1" s="26"/>
      <c r="D1" s="26"/>
      <c r="E1" s="26"/>
      <c r="F1" s="26"/>
      <c r="G1" s="26"/>
      <c r="H1" s="26"/>
      <c r="I1" s="26"/>
      <c r="J1" s="26"/>
    </row>
    <row r="2" spans="1:10" ht="24" customHeight="1" x14ac:dyDescent="0.3">
      <c r="A2" s="36" t="s">
        <v>61</v>
      </c>
      <c r="B2" s="26"/>
      <c r="C2" s="26"/>
      <c r="D2" s="26"/>
      <c r="E2" s="26"/>
      <c r="F2" s="26"/>
      <c r="G2" s="26"/>
      <c r="H2" s="26"/>
      <c r="I2" s="26"/>
      <c r="J2" s="26"/>
    </row>
    <row r="3" spans="1:10" ht="31.95" customHeight="1" x14ac:dyDescent="0.3">
      <c r="A3" s="35" t="s">
        <v>62</v>
      </c>
      <c r="B3" s="26"/>
      <c r="C3" s="26"/>
      <c r="D3" s="26"/>
      <c r="E3" s="26"/>
      <c r="F3" s="26"/>
      <c r="G3" s="26"/>
      <c r="H3" s="26"/>
      <c r="I3" s="26"/>
      <c r="J3" s="26"/>
    </row>
    <row r="4" spans="1:10" ht="16.95" customHeight="1" x14ac:dyDescent="0.3">
      <c r="A4" s="37" t="s">
        <v>63</v>
      </c>
      <c r="B4" s="26"/>
      <c r="C4" s="26"/>
      <c r="D4" s="26"/>
      <c r="E4" s="26"/>
      <c r="F4" s="26"/>
      <c r="G4" s="26"/>
      <c r="H4" s="26"/>
      <c r="I4" s="26"/>
      <c r="J4" s="26"/>
    </row>
    <row r="5" spans="1:10" ht="16.05" customHeight="1" x14ac:dyDescent="0.3">
      <c r="A5" s="46" t="s">
        <v>30</v>
      </c>
      <c r="B5" s="28"/>
      <c r="C5" s="28"/>
      <c r="D5" s="28"/>
      <c r="E5" s="28"/>
      <c r="F5" s="28"/>
      <c r="G5" s="28"/>
      <c r="H5" s="28"/>
      <c r="I5" s="28"/>
      <c r="J5" s="28"/>
    </row>
    <row r="6" spans="1:10" ht="36" customHeight="1" x14ac:dyDescent="0.3">
      <c r="A6" s="1" t="s">
        <v>64</v>
      </c>
      <c r="B6" s="1" t="s">
        <v>65</v>
      </c>
      <c r="C6" s="1" t="s">
        <v>66</v>
      </c>
      <c r="D6" s="1" t="s">
        <v>67</v>
      </c>
      <c r="E6" s="1" t="s">
        <v>32</v>
      </c>
      <c r="F6" s="1" t="s">
        <v>68</v>
      </c>
      <c r="G6" s="1" t="s">
        <v>69</v>
      </c>
      <c r="H6" s="1" t="s">
        <v>70</v>
      </c>
      <c r="I6" s="1" t="s">
        <v>71</v>
      </c>
      <c r="J6" s="1" t="s">
        <v>72</v>
      </c>
    </row>
    <row r="7" spans="1:10" ht="34.049999999999997" customHeight="1" x14ac:dyDescent="0.3">
      <c r="A7" s="2" t="s">
        <v>73</v>
      </c>
      <c r="B7" s="2" t="s">
        <v>74</v>
      </c>
      <c r="C7" s="2" t="s">
        <v>75</v>
      </c>
      <c r="D7" s="2" t="s">
        <v>76</v>
      </c>
      <c r="E7" s="5" t="s">
        <v>38</v>
      </c>
      <c r="F7" s="16" t="s">
        <v>77</v>
      </c>
      <c r="G7" s="5" t="s">
        <v>78</v>
      </c>
      <c r="H7" s="2" t="s">
        <v>79</v>
      </c>
      <c r="I7" s="2">
        <v>5</v>
      </c>
      <c r="J7" s="17" t="str">
        <f t="shared" ref="J7:J18" si="0">IF(F7="","← Falta definir el tema",IF(H7="Publicado","Hecho. Mide la reacción y anótala en el Paso 6.",IF(H7="Listo para publicar","Solo falta publicarlo. Programa la fecha ahora mismo.",IF(H7="En borrador","Termínalo. Usa el Prompt 5 de la Guía de IA para cerrarlo rápido.",IF(H7="Aplazado","Decide: lo reprogramas con fecha o lo eliminas. Aplazado indefinido = eliminado.","Sin empezar. Bloquea 45 minutos en tu agenda para redactarlo.")))))</f>
        <v>Hecho. Mide la reacción y anótala en el Paso 6.</v>
      </c>
    </row>
    <row r="8" spans="1:10" ht="34.049999999999997" customHeight="1" x14ac:dyDescent="0.3">
      <c r="A8" s="9" t="s">
        <v>73</v>
      </c>
      <c r="B8" s="9" t="s">
        <v>80</v>
      </c>
      <c r="C8" s="9" t="s">
        <v>75</v>
      </c>
      <c r="D8" s="9" t="s">
        <v>81</v>
      </c>
      <c r="E8" s="12" t="s">
        <v>42</v>
      </c>
      <c r="F8" s="18" t="s">
        <v>82</v>
      </c>
      <c r="G8" s="12" t="s">
        <v>83</v>
      </c>
      <c r="H8" s="9" t="s">
        <v>79</v>
      </c>
      <c r="I8" s="9">
        <v>5</v>
      </c>
      <c r="J8" s="17" t="str">
        <f t="shared" si="0"/>
        <v>Hecho. Mide la reacción y anótala en el Paso 6.</v>
      </c>
    </row>
    <row r="9" spans="1:10" ht="34.049999999999997" customHeight="1" x14ac:dyDescent="0.3">
      <c r="A9" s="2" t="s">
        <v>73</v>
      </c>
      <c r="B9" s="2" t="s">
        <v>84</v>
      </c>
      <c r="C9" s="2" t="s">
        <v>85</v>
      </c>
      <c r="D9" s="2" t="s">
        <v>85</v>
      </c>
      <c r="E9" s="5" t="s">
        <v>50</v>
      </c>
      <c r="F9" s="16" t="s">
        <v>86</v>
      </c>
      <c r="G9" s="5" t="s">
        <v>87</v>
      </c>
      <c r="H9" s="2" t="s">
        <v>79</v>
      </c>
      <c r="I9" s="2">
        <v>4</v>
      </c>
      <c r="J9" s="17" t="str">
        <f t="shared" si="0"/>
        <v>Hecho. Mide la reacción y anótala en el Paso 6.</v>
      </c>
    </row>
    <row r="10" spans="1:10" ht="34.049999999999997" customHeight="1" x14ac:dyDescent="0.3">
      <c r="A10" s="9" t="s">
        <v>88</v>
      </c>
      <c r="B10" s="9" t="s">
        <v>74</v>
      </c>
      <c r="C10" s="9" t="s">
        <v>75</v>
      </c>
      <c r="D10" s="9" t="s">
        <v>89</v>
      </c>
      <c r="E10" s="12" t="s">
        <v>46</v>
      </c>
      <c r="F10" s="18" t="s">
        <v>90</v>
      </c>
      <c r="G10" s="12" t="s">
        <v>91</v>
      </c>
      <c r="H10" s="9" t="s">
        <v>79</v>
      </c>
      <c r="I10" s="9">
        <v>5</v>
      </c>
      <c r="J10" s="17" t="str">
        <f t="shared" si="0"/>
        <v>Hecho. Mide la reacción y anótala en el Paso 6.</v>
      </c>
    </row>
    <row r="11" spans="1:10" ht="34.049999999999997" customHeight="1" x14ac:dyDescent="0.3">
      <c r="A11" s="2" t="s">
        <v>88</v>
      </c>
      <c r="B11" s="2" t="s">
        <v>80</v>
      </c>
      <c r="C11" s="2" t="s">
        <v>75</v>
      </c>
      <c r="D11" s="2" t="s">
        <v>76</v>
      </c>
      <c r="E11" s="5" t="s">
        <v>38</v>
      </c>
      <c r="F11" s="16" t="s">
        <v>92</v>
      </c>
      <c r="G11" s="5" t="s">
        <v>87</v>
      </c>
      <c r="H11" s="2" t="s">
        <v>93</v>
      </c>
      <c r="I11" s="2">
        <v>4</v>
      </c>
      <c r="J11" s="17" t="str">
        <f t="shared" si="0"/>
        <v>Solo falta publicarlo. Programa la fecha ahora mismo.</v>
      </c>
    </row>
    <row r="12" spans="1:10" ht="34.049999999999997" customHeight="1" x14ac:dyDescent="0.3">
      <c r="A12" s="9" t="s">
        <v>88</v>
      </c>
      <c r="B12" s="9" t="s">
        <v>84</v>
      </c>
      <c r="C12" s="9" t="s">
        <v>94</v>
      </c>
      <c r="D12" s="9" t="s">
        <v>95</v>
      </c>
      <c r="E12" s="12" t="s">
        <v>42</v>
      </c>
      <c r="F12" s="18" t="s">
        <v>96</v>
      </c>
      <c r="G12" s="12" t="s">
        <v>83</v>
      </c>
      <c r="H12" s="9" t="s">
        <v>97</v>
      </c>
      <c r="I12" s="9">
        <v>4</v>
      </c>
      <c r="J12" s="17" t="str">
        <f t="shared" si="0"/>
        <v>Termínalo. Usa el Prompt 5 de la Guía de IA para cerrarlo rápido.</v>
      </c>
    </row>
    <row r="13" spans="1:10" ht="34.049999999999997" customHeight="1" x14ac:dyDescent="0.3">
      <c r="A13" s="2" t="s">
        <v>98</v>
      </c>
      <c r="B13" s="2" t="s">
        <v>74</v>
      </c>
      <c r="C13" s="2" t="s">
        <v>75</v>
      </c>
      <c r="D13" s="2" t="s">
        <v>99</v>
      </c>
      <c r="E13" s="5" t="s">
        <v>50</v>
      </c>
      <c r="F13" s="16" t="s">
        <v>100</v>
      </c>
      <c r="G13" s="5" t="s">
        <v>87</v>
      </c>
      <c r="H13" s="2" t="s">
        <v>97</v>
      </c>
      <c r="I13" s="2">
        <v>5</v>
      </c>
      <c r="J13" s="17" t="str">
        <f t="shared" si="0"/>
        <v>Termínalo. Usa el Prompt 5 de la Guía de IA para cerrarlo rápido.</v>
      </c>
    </row>
    <row r="14" spans="1:10" ht="34.049999999999997" customHeight="1" x14ac:dyDescent="0.3">
      <c r="A14" s="9" t="s">
        <v>98</v>
      </c>
      <c r="B14" s="9" t="s">
        <v>80</v>
      </c>
      <c r="C14" s="9" t="s">
        <v>75</v>
      </c>
      <c r="D14" s="9" t="s">
        <v>101</v>
      </c>
      <c r="E14" s="12" t="s">
        <v>38</v>
      </c>
      <c r="F14" s="18" t="s">
        <v>102</v>
      </c>
      <c r="G14" s="12" t="s">
        <v>103</v>
      </c>
      <c r="H14" s="9" t="s">
        <v>104</v>
      </c>
      <c r="I14" s="9">
        <v>4</v>
      </c>
      <c r="J14" s="17" t="str">
        <f t="shared" si="0"/>
        <v>Sin empezar. Bloquea 45 minutos en tu agenda para redactarlo.</v>
      </c>
    </row>
    <row r="15" spans="1:10" ht="34.049999999999997" customHeight="1" x14ac:dyDescent="0.3">
      <c r="A15" s="2" t="s">
        <v>98</v>
      </c>
      <c r="B15" s="2" t="s">
        <v>84</v>
      </c>
      <c r="C15" s="2" t="s">
        <v>85</v>
      </c>
      <c r="D15" s="2" t="s">
        <v>85</v>
      </c>
      <c r="E15" s="5" t="s">
        <v>46</v>
      </c>
      <c r="F15" s="16" t="s">
        <v>105</v>
      </c>
      <c r="G15" s="5" t="s">
        <v>106</v>
      </c>
      <c r="H15" s="2" t="s">
        <v>104</v>
      </c>
      <c r="I15" s="2">
        <v>4</v>
      </c>
      <c r="J15" s="17" t="str">
        <f t="shared" si="0"/>
        <v>Sin empezar. Bloquea 45 minutos en tu agenda para redactarlo.</v>
      </c>
    </row>
    <row r="16" spans="1:10" ht="34.049999999999997" customHeight="1" x14ac:dyDescent="0.3">
      <c r="A16" s="9" t="s">
        <v>107</v>
      </c>
      <c r="B16" s="9" t="s">
        <v>74</v>
      </c>
      <c r="C16" s="9" t="s">
        <v>75</v>
      </c>
      <c r="D16" s="9" t="s">
        <v>76</v>
      </c>
      <c r="E16" s="12" t="s">
        <v>42</v>
      </c>
      <c r="F16" s="18" t="s">
        <v>108</v>
      </c>
      <c r="G16" s="12" t="s">
        <v>109</v>
      </c>
      <c r="H16" s="9" t="s">
        <v>104</v>
      </c>
      <c r="I16" s="9">
        <v>4</v>
      </c>
      <c r="J16" s="17" t="str">
        <f t="shared" si="0"/>
        <v>Sin empezar. Bloquea 45 minutos en tu agenda para redactarlo.</v>
      </c>
    </row>
    <row r="17" spans="1:10" ht="34.049999999999997" customHeight="1" x14ac:dyDescent="0.3">
      <c r="A17" s="2" t="s">
        <v>107</v>
      </c>
      <c r="B17" s="2" t="s">
        <v>80</v>
      </c>
      <c r="C17" s="2" t="s">
        <v>110</v>
      </c>
      <c r="D17" s="2" t="s">
        <v>111</v>
      </c>
      <c r="E17" s="5" t="s">
        <v>38</v>
      </c>
      <c r="F17" s="16" t="s">
        <v>112</v>
      </c>
      <c r="G17" s="5" t="s">
        <v>78</v>
      </c>
      <c r="H17" s="2" t="s">
        <v>104</v>
      </c>
      <c r="I17" s="2">
        <v>5</v>
      </c>
      <c r="J17" s="17" t="str">
        <f t="shared" si="0"/>
        <v>Sin empezar. Bloquea 45 minutos en tu agenda para redactarlo.</v>
      </c>
    </row>
    <row r="18" spans="1:10" ht="34.049999999999997" customHeight="1" x14ac:dyDescent="0.3">
      <c r="A18" s="9" t="s">
        <v>107</v>
      </c>
      <c r="B18" s="9" t="s">
        <v>84</v>
      </c>
      <c r="C18" s="9" t="s">
        <v>75</v>
      </c>
      <c r="D18" s="9" t="s">
        <v>81</v>
      </c>
      <c r="E18" s="12" t="s">
        <v>46</v>
      </c>
      <c r="F18" s="18" t="s">
        <v>113</v>
      </c>
      <c r="G18" s="12" t="s">
        <v>91</v>
      </c>
      <c r="H18" s="9" t="s">
        <v>104</v>
      </c>
      <c r="I18" s="9">
        <v>4</v>
      </c>
      <c r="J18" s="17" t="str">
        <f t="shared" si="0"/>
        <v>Sin empezar. Bloquea 45 minutos en tu agenda para redactarlo.</v>
      </c>
    </row>
    <row r="20" spans="1:10" ht="22.05" customHeight="1" x14ac:dyDescent="0.3">
      <c r="A20" s="27" t="s">
        <v>114</v>
      </c>
      <c r="B20" s="28"/>
      <c r="C20" s="28"/>
      <c r="D20" s="28"/>
      <c r="E20" s="28"/>
      <c r="F20" s="28"/>
      <c r="G20" s="28"/>
      <c r="H20" s="28"/>
      <c r="I20" s="28"/>
      <c r="J20" s="28"/>
    </row>
    <row r="21" spans="1:10" ht="24" customHeight="1" x14ac:dyDescent="0.3">
      <c r="A21" s="48" t="s">
        <v>115</v>
      </c>
      <c r="B21" s="44"/>
      <c r="C21" s="48" t="s">
        <v>116</v>
      </c>
      <c r="D21" s="44"/>
      <c r="E21" s="48" t="s">
        <v>117</v>
      </c>
      <c r="F21" s="44"/>
      <c r="G21" s="48" t="s">
        <v>118</v>
      </c>
      <c r="H21" s="44"/>
      <c r="I21" s="42" t="str">
        <f>IF(COUNTA(F7:F18)=0,"Empieza a llenar el calendario.",IF(COUNTIF(H7:H18,"Publicado")/COUNTA(F7:F18)&gt;=0.8,"Ritmo excelente. Sostenlo: la constancia es lo que construye autoridad.",IF(COUNTIF(H7:H18,"Publicado")/COUNTA(F7:F18)&gt;=0.5,"Ritmo aceptable. Bloquea en tu agenda un horario fijo de escritura.","Ritmo bajo. Reduce la frecuencia planificada antes que abandonar: 1 publicación semanal cumplida vale más que 3 incumplidas.")))</f>
        <v>Ritmo bajo. Reduce la frecuencia planificada antes que abandonar: 1 publicación semanal cumplida vale más que 3 incumplidas.</v>
      </c>
      <c r="J21" s="44"/>
    </row>
    <row r="22" spans="1:10" ht="30" customHeight="1" x14ac:dyDescent="0.3">
      <c r="A22" s="47">
        <f>COUNTA(F7:F18)</f>
        <v>12</v>
      </c>
      <c r="B22" s="44"/>
      <c r="C22" s="47">
        <f>COUNTIF(H7:H18,"Publicado")</f>
        <v>4</v>
      </c>
      <c r="D22" s="44"/>
      <c r="E22" s="47" t="str">
        <f>IFERROR(ROUND(COUNTIF(H7:H18,"Publicado")/COUNTA(F7:F18)*100,0)&amp;"%","0%")</f>
        <v>33%</v>
      </c>
      <c r="F22" s="44"/>
      <c r="G22" s="47">
        <f>COUNTIF(H7:H18,"Planeado")+COUNTIF(H7:H18,"En borrador")</f>
        <v>7</v>
      </c>
      <c r="H22" s="44"/>
      <c r="I22" s="44"/>
      <c r="J22" s="44"/>
    </row>
    <row r="24" spans="1:10" ht="22.05" customHeight="1" x14ac:dyDescent="0.3">
      <c r="A24" s="29" t="str">
        <f>HYPERLINK("03_Matriz_Posicionamiento_y_Diferenciacion.xlsx","◀ Paso 3: Posicionamiento")</f>
        <v>◀ Paso 3: Posicionamiento</v>
      </c>
      <c r="B24" s="30"/>
      <c r="C24" s="30"/>
      <c r="D24" s="38" t="s">
        <v>26</v>
      </c>
      <c r="E24" s="34"/>
      <c r="F24" s="34"/>
      <c r="G24" s="29" t="str">
        <f>HYPERLINK("05_Matriz_Networking_Alianzas_y_Monetizacion.xlsx","Paso siguiente: Monetización ▶")</f>
        <v>Paso siguiente: Monetización ▶</v>
      </c>
      <c r="H24" s="30"/>
      <c r="I24" s="30"/>
      <c r="J24" s="30"/>
    </row>
  </sheetData>
  <mergeCells count="18">
    <mergeCell ref="A1:J1"/>
    <mergeCell ref="A5:J5"/>
    <mergeCell ref="A21:B21"/>
    <mergeCell ref="I21:J22"/>
    <mergeCell ref="C21:D21"/>
    <mergeCell ref="G22:H22"/>
    <mergeCell ref="A3:J3"/>
    <mergeCell ref="A4:J4"/>
    <mergeCell ref="E22:F22"/>
    <mergeCell ref="A20:J20"/>
    <mergeCell ref="C22:D22"/>
    <mergeCell ref="A2:J2"/>
    <mergeCell ref="G24:J24"/>
    <mergeCell ref="A24:C24"/>
    <mergeCell ref="A22:B22"/>
    <mergeCell ref="E21:F21"/>
    <mergeCell ref="D24:F24"/>
    <mergeCell ref="G21:H21"/>
  </mergeCells>
  <conditionalFormatting sqref="H7:H18">
    <cfRule type="cellIs" dxfId="10" priority="1" operator="equal">
      <formula>"Publicado"</formula>
    </cfRule>
    <cfRule type="cellIs" dxfId="9" priority="2" operator="equal">
      <formula>"Listo para publicar"</formula>
    </cfRule>
    <cfRule type="cellIs" dxfId="8" priority="3" operator="equal">
      <formula>"En borrador"</formula>
    </cfRule>
    <cfRule type="cellIs" dxfId="7" priority="4" operator="equal">
      <formula>"Planeado"</formula>
    </cfRule>
    <cfRule type="cellIs" dxfId="6" priority="5" operator="equal">
      <formula>"Aplazado"</formula>
    </cfRule>
  </conditionalFormatting>
  <dataValidations count="6">
    <dataValidation type="list" allowBlank="1" errorTitle="Valor no válido" error="Elige una opción de la lista desplegable." promptTitle="Selecciona" prompt="Haz clic en la flecha y elige una opción." sqref="C7:C18" xr:uid="{00000000-0002-0000-0200-000000000000}">
      <formula1>"LinkedIn,Newsletter,YouTube / Video,Podcast,Artículo o blog,Conferencia o evento,Instagram,X (Twitter)"</formula1>
    </dataValidation>
    <dataValidation type="list" allowBlank="1" errorTitle="Valor no válido" error="Elige una opción de la lista desplegable." promptTitle="Selecciona" prompt="Haz clic en la flecha y elige una opción." sqref="D7:D18" xr:uid="{00000000-0002-0000-0200-000001000000}">
      <formula1>"Post de texto,Carrusel,Video corto,Artículo largo,Caso de estudio,Lista práctica,Opinión contraria,Entrevista,Infografía,Newsletter"</formula1>
    </dataValidation>
    <dataValidation type="list" allowBlank="1" errorTitle="Valor no válido" error="Elige una opción de la lista desplegable." promptTitle="Selecciona" prompt="Haz clic en la flecha y elige una opción." sqref="E7:E18" xr:uid="{00000000-0002-0000-0200-000002000000}">
      <formula1>"AUTORIDAD TÉCNICA,MÉTODO PROPIO,CASOS Y EVIDENCIA,VISIÓN Y CRITERIO"</formula1>
    </dataValidation>
    <dataValidation type="list" allowBlank="1" errorTitle="Valor no válido" error="Elige una opción de la lista desplegable." promptTitle="Selecciona" prompt="Haz clic en la flecha y elige una opción." sqref="G7:G18" xr:uid="{00000000-0002-0000-0200-000003000000}">
      <formula1>"La cifra incómoda,La opinión contraria,El error que cometí,El antes y después,La pregunta que nadie hace,El paso a paso,La analogía inesperada,La lista de errores"</formula1>
    </dataValidation>
    <dataValidation type="list" allowBlank="1" errorTitle="Valor no válido" error="Elige una opción de la lista desplegable." promptTitle="Selecciona" prompt="Haz clic en la flecha y elige una opción." sqref="H7:H18" xr:uid="{00000000-0002-0000-0200-000004000000}">
      <formula1>"Planeado,En borrador,Listo para publicar,Publicado,Aplazado"</formula1>
    </dataValidation>
    <dataValidation type="whole" allowBlank="1" errorTitle="Fuera de rango" error="Escribe un número dentro del rango permitido." promptTitle="Rango permitido" prompt="Escribe un número entre 1 y 5." sqref="I7:I18" xr:uid="{00000000-0002-0000-0200-000005000000}">
      <formula1>1</formula1>
      <formula2>5</formula2>
    </dataValidation>
  </dataValidations>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&amp;K94A3B8MARCA-04-CONT&amp;R&amp;8 &amp;K475569Página &amp;P de &amp;N</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2"/>
  <sheetViews>
    <sheetView view="pageLayout" showGridLines="0" workbookViewId="0">
      <pane xSplit="1" ySplit="6" topLeftCell="B7" activePane="bottomRight" state="frozen"/>
      <selection pane="topRight"/>
      <selection pane="bottomLeft"/>
      <selection pane="bottomRight"/>
    </sheetView>
  </sheetViews>
  <sheetFormatPr baseColWidth="10" defaultColWidth="8.88671875" defaultRowHeight="14.4" x14ac:dyDescent="0.3"/>
  <cols>
    <col min="1" max="1" width="4" customWidth="1"/>
    <col min="2" max="2" width="26" customWidth="1"/>
    <col min="3" max="3" width="46" customWidth="1"/>
    <col min="4" max="4" width="60" customWidth="1"/>
    <col min="5" max="5" width="24" customWidth="1"/>
    <col min="6" max="6" width="13" customWidth="1"/>
    <col min="7" max="7" width="12" customWidth="1"/>
  </cols>
  <sheetData>
    <row r="1" spans="1:7" ht="30" customHeight="1" x14ac:dyDescent="0.3">
      <c r="A1" s="25" t="s">
        <v>0</v>
      </c>
      <c r="B1" s="26"/>
      <c r="C1" s="26"/>
      <c r="D1" s="26"/>
      <c r="E1" s="26"/>
      <c r="F1" s="26"/>
      <c r="G1" s="26"/>
    </row>
    <row r="2" spans="1:7" ht="24" customHeight="1" x14ac:dyDescent="0.3">
      <c r="A2" s="36" t="s">
        <v>119</v>
      </c>
      <c r="B2" s="26"/>
      <c r="C2" s="26"/>
      <c r="D2" s="26"/>
      <c r="E2" s="26"/>
      <c r="F2" s="26"/>
      <c r="G2" s="26"/>
    </row>
    <row r="3" spans="1:7" ht="31.95" customHeight="1" x14ac:dyDescent="0.3">
      <c r="A3" s="35" t="s">
        <v>120</v>
      </c>
      <c r="B3" s="26"/>
      <c r="C3" s="26"/>
      <c r="D3" s="26"/>
      <c r="E3" s="26"/>
      <c r="F3" s="26"/>
      <c r="G3" s="26"/>
    </row>
    <row r="4" spans="1:7" ht="16.95" customHeight="1" x14ac:dyDescent="0.3">
      <c r="A4" s="37" t="s">
        <v>121</v>
      </c>
      <c r="B4" s="26"/>
      <c r="C4" s="26"/>
      <c r="D4" s="26"/>
      <c r="E4" s="26"/>
      <c r="F4" s="26"/>
      <c r="G4" s="26"/>
    </row>
    <row r="5" spans="1:7" ht="16.05" customHeight="1" x14ac:dyDescent="0.3">
      <c r="A5" s="46" t="s">
        <v>122</v>
      </c>
      <c r="B5" s="28"/>
      <c r="C5" s="28"/>
      <c r="D5" s="28"/>
      <c r="E5" s="28"/>
      <c r="F5" s="28"/>
      <c r="G5" s="28"/>
    </row>
    <row r="6" spans="1:7" ht="31.95" customHeight="1" x14ac:dyDescent="0.3">
      <c r="A6" s="1" t="s">
        <v>31</v>
      </c>
      <c r="B6" s="1" t="s">
        <v>123</v>
      </c>
      <c r="C6" s="1" t="s">
        <v>124</v>
      </c>
      <c r="D6" s="1" t="s">
        <v>125</v>
      </c>
      <c r="E6" s="1" t="s">
        <v>126</v>
      </c>
      <c r="F6" s="1" t="s">
        <v>127</v>
      </c>
      <c r="G6" s="1" t="s">
        <v>128</v>
      </c>
    </row>
    <row r="7" spans="1:7" ht="42" customHeight="1" x14ac:dyDescent="0.3">
      <c r="A7" s="2">
        <v>1</v>
      </c>
      <c r="B7" s="3" t="s">
        <v>78</v>
      </c>
      <c r="C7" s="5" t="s">
        <v>129</v>
      </c>
      <c r="D7" s="19" t="s">
        <v>130</v>
      </c>
      <c r="E7" s="5" t="s">
        <v>131</v>
      </c>
      <c r="F7" s="2">
        <v>5</v>
      </c>
      <c r="G7" s="8">
        <f>COUNTIF('2. Calendario Editorial'!$G$7:$G$18,$B7)</f>
        <v>2</v>
      </c>
    </row>
    <row r="8" spans="1:7" ht="42" customHeight="1" x14ac:dyDescent="0.3">
      <c r="A8" s="9">
        <v>2</v>
      </c>
      <c r="B8" s="10" t="s">
        <v>87</v>
      </c>
      <c r="C8" s="12" t="s">
        <v>132</v>
      </c>
      <c r="D8" s="20" t="s">
        <v>133</v>
      </c>
      <c r="E8" s="12" t="s">
        <v>134</v>
      </c>
      <c r="F8" s="9">
        <v>5</v>
      </c>
      <c r="G8" s="8">
        <f>COUNTIF('2. Calendario Editorial'!$G$7:$G$18,$B8)</f>
        <v>3</v>
      </c>
    </row>
    <row r="9" spans="1:7" ht="42" customHeight="1" x14ac:dyDescent="0.3">
      <c r="A9" s="2">
        <v>3</v>
      </c>
      <c r="B9" s="3" t="s">
        <v>106</v>
      </c>
      <c r="C9" s="5" t="s">
        <v>135</v>
      </c>
      <c r="D9" s="19" t="s">
        <v>136</v>
      </c>
      <c r="E9" s="5" t="s">
        <v>137</v>
      </c>
      <c r="F9" s="2">
        <v>5</v>
      </c>
      <c r="G9" s="8">
        <f>COUNTIF('2. Calendario Editorial'!$G$7:$G$18,$B9)</f>
        <v>1</v>
      </c>
    </row>
    <row r="10" spans="1:7" ht="42" customHeight="1" x14ac:dyDescent="0.3">
      <c r="A10" s="9">
        <v>4</v>
      </c>
      <c r="B10" s="10" t="s">
        <v>91</v>
      </c>
      <c r="C10" s="12" t="s">
        <v>138</v>
      </c>
      <c r="D10" s="20" t="s">
        <v>139</v>
      </c>
      <c r="E10" s="12" t="s">
        <v>137</v>
      </c>
      <c r="F10" s="9">
        <v>4</v>
      </c>
      <c r="G10" s="8">
        <f>COUNTIF('2. Calendario Editorial'!$G$7:$G$18,$B10)</f>
        <v>2</v>
      </c>
    </row>
    <row r="11" spans="1:7" ht="42" customHeight="1" x14ac:dyDescent="0.3">
      <c r="A11" s="2">
        <v>5</v>
      </c>
      <c r="B11" s="3" t="s">
        <v>109</v>
      </c>
      <c r="C11" s="5" t="s">
        <v>140</v>
      </c>
      <c r="D11" s="19" t="s">
        <v>141</v>
      </c>
      <c r="E11" s="5" t="s">
        <v>131</v>
      </c>
      <c r="F11" s="2">
        <v>4</v>
      </c>
      <c r="G11" s="8">
        <f>COUNTIF('2. Calendario Editorial'!$G$7:$G$18,$B11)</f>
        <v>1</v>
      </c>
    </row>
    <row r="12" spans="1:7" ht="42" customHeight="1" x14ac:dyDescent="0.3">
      <c r="A12" s="9">
        <v>6</v>
      </c>
      <c r="B12" s="10" t="s">
        <v>83</v>
      </c>
      <c r="C12" s="12" t="s">
        <v>142</v>
      </c>
      <c r="D12" s="20" t="s">
        <v>143</v>
      </c>
      <c r="E12" s="12" t="s">
        <v>144</v>
      </c>
      <c r="F12" s="9">
        <v>4</v>
      </c>
      <c r="G12" s="8">
        <f>COUNTIF('2. Calendario Editorial'!$G$7:$G$18,$B12)</f>
        <v>2</v>
      </c>
    </row>
    <row r="13" spans="1:7" ht="42" customHeight="1" x14ac:dyDescent="0.3">
      <c r="A13" s="2">
        <v>7</v>
      </c>
      <c r="B13" s="3" t="s">
        <v>145</v>
      </c>
      <c r="C13" s="5" t="s">
        <v>146</v>
      </c>
      <c r="D13" s="19" t="s">
        <v>147</v>
      </c>
      <c r="E13" s="5" t="s">
        <v>144</v>
      </c>
      <c r="F13" s="2">
        <v>3</v>
      </c>
      <c r="G13" s="8">
        <f>COUNTIF('2. Calendario Editorial'!$G$7:$G$18,$B13)</f>
        <v>0</v>
      </c>
    </row>
    <row r="14" spans="1:7" ht="42" customHeight="1" x14ac:dyDescent="0.3">
      <c r="A14" s="9">
        <v>8</v>
      </c>
      <c r="B14" s="10" t="s">
        <v>103</v>
      </c>
      <c r="C14" s="12" t="s">
        <v>148</v>
      </c>
      <c r="D14" s="20" t="s">
        <v>149</v>
      </c>
      <c r="E14" s="12" t="s">
        <v>131</v>
      </c>
      <c r="F14" s="9">
        <v>4</v>
      </c>
      <c r="G14" s="8">
        <f>COUNTIF('2. Calendario Editorial'!$G$7:$G$18,$B14)</f>
        <v>1</v>
      </c>
    </row>
    <row r="16" spans="1:7" ht="22.05" customHeight="1" x14ac:dyDescent="0.3">
      <c r="A16" s="39" t="s">
        <v>150</v>
      </c>
      <c r="B16" s="28"/>
      <c r="C16" s="28"/>
      <c r="D16" s="28"/>
      <c r="E16" s="28"/>
      <c r="F16" s="28"/>
      <c r="G16" s="28"/>
    </row>
    <row r="17" spans="1:7" ht="22.05" customHeight="1" x14ac:dyDescent="0.3">
      <c r="A17" s="49" t="s">
        <v>151</v>
      </c>
      <c r="B17" s="41"/>
      <c r="C17" s="41"/>
      <c r="D17" s="41"/>
      <c r="E17" s="41"/>
      <c r="F17" s="41"/>
      <c r="G17" s="41"/>
    </row>
    <row r="18" spans="1:7" ht="22.05" customHeight="1" x14ac:dyDescent="0.3">
      <c r="A18" s="31" t="s">
        <v>152</v>
      </c>
      <c r="B18" s="32"/>
      <c r="C18" s="32"/>
      <c r="D18" s="32"/>
      <c r="E18" s="32"/>
      <c r="F18" s="32"/>
      <c r="G18" s="32"/>
    </row>
    <row r="19" spans="1:7" ht="22.05" customHeight="1" x14ac:dyDescent="0.3">
      <c r="A19" s="49" t="s">
        <v>153</v>
      </c>
      <c r="B19" s="41"/>
      <c r="C19" s="41"/>
      <c r="D19" s="41"/>
      <c r="E19" s="41"/>
      <c r="F19" s="41"/>
      <c r="G19" s="41"/>
    </row>
    <row r="20" spans="1:7" ht="22.05" customHeight="1" x14ac:dyDescent="0.3">
      <c r="A20" s="31" t="s">
        <v>154</v>
      </c>
      <c r="B20" s="32"/>
      <c r="C20" s="32"/>
      <c r="D20" s="32"/>
      <c r="E20" s="32"/>
      <c r="F20" s="32"/>
      <c r="G20" s="32"/>
    </row>
    <row r="22" spans="1:7" ht="22.05" customHeight="1" x14ac:dyDescent="0.3">
      <c r="A22" s="29" t="str">
        <f>HYPERLINK("03_Matriz_Posicionamiento_y_Diferenciacion.xlsx","◀ Paso 3: Posicionamiento")</f>
        <v>◀ Paso 3: Posicionamiento</v>
      </c>
      <c r="B22" s="30"/>
      <c r="C22" s="38" t="s">
        <v>26</v>
      </c>
      <c r="D22" s="34"/>
      <c r="E22" s="29" t="str">
        <f>HYPERLINK("05_Matriz_Networking_Alianzas_y_Monetizacion.xlsx","Paso siguiente: Monetización ▶")</f>
        <v>Paso siguiente: Monetización ▶</v>
      </c>
      <c r="F22" s="30"/>
      <c r="G22" s="30"/>
    </row>
  </sheetData>
  <mergeCells count="13">
    <mergeCell ref="A1:G1"/>
    <mergeCell ref="A17:G17"/>
    <mergeCell ref="A18:G18"/>
    <mergeCell ref="E22:G22"/>
    <mergeCell ref="A3:G3"/>
    <mergeCell ref="A4:G4"/>
    <mergeCell ref="A20:G20"/>
    <mergeCell ref="A2:G2"/>
    <mergeCell ref="A16:G16"/>
    <mergeCell ref="C22:D22"/>
    <mergeCell ref="A19:G19"/>
    <mergeCell ref="A22:B22"/>
    <mergeCell ref="A5:G5"/>
  </mergeCells>
  <conditionalFormatting sqref="F7:F14">
    <cfRule type="cellIs" dxfId="5" priority="1" operator="greaterThanOrEqual">
      <formula>5</formula>
    </cfRule>
    <cfRule type="cellIs" dxfId="4" priority="2" operator="lessThan">
      <formula>4</formula>
    </cfRule>
    <cfRule type="cellIs" dxfId="3" priority="3" operator="between">
      <formula>4</formula>
      <formula>5</formula>
    </cfRule>
  </conditionalFormatting>
  <dataValidations count="1">
    <dataValidation type="whole" allowBlank="1" errorTitle="Fuera de rango" error="Escribe un número dentro del rango permitido." promptTitle="Rango permitido" prompt="Escribe un número entre 1 y 5." sqref="F7:F14" xr:uid="{00000000-0002-0000-0300-000000000000}">
      <formula1>1</formula1>
      <formula2>5</formula2>
    </dataValidation>
  </dataValidations>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&amp;K94A3B8MARCA-04-CONT&amp;R&amp;8 &amp;K475569Página &amp;P de &amp;N</oddFooter>
  </headerFooter>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9"/>
  <sheetViews>
    <sheetView view="pageLayout" showGridLines="0" workbookViewId="0">
      <pane ySplit="5" topLeftCell="A6" activePane="bottomLeft" state="frozen"/>
      <selection pane="bottomLeft"/>
    </sheetView>
  </sheetViews>
  <sheetFormatPr baseColWidth="10" defaultColWidth="8.88671875" defaultRowHeight="14.4" x14ac:dyDescent="0.3"/>
  <cols>
    <col min="1" max="12" width="13.44140625" customWidth="1"/>
  </cols>
  <sheetData>
    <row r="1" spans="1:12" ht="30" customHeight="1" x14ac:dyDescent="0.3">
      <c r="A1" s="25" t="s">
        <v>0</v>
      </c>
      <c r="B1" s="26"/>
      <c r="C1" s="26"/>
      <c r="D1" s="26"/>
      <c r="E1" s="26"/>
      <c r="F1" s="26"/>
      <c r="G1" s="26"/>
      <c r="H1" s="26"/>
      <c r="I1" s="26"/>
      <c r="J1" s="26"/>
      <c r="K1" s="26"/>
      <c r="L1" s="26"/>
    </row>
    <row r="2" spans="1:12" ht="24" customHeight="1" x14ac:dyDescent="0.3">
      <c r="A2" s="36" t="s">
        <v>155</v>
      </c>
      <c r="B2" s="26"/>
      <c r="C2" s="26"/>
      <c r="D2" s="26"/>
      <c r="E2" s="26"/>
      <c r="F2" s="26"/>
      <c r="G2" s="26"/>
      <c r="H2" s="26"/>
      <c r="I2" s="26"/>
      <c r="J2" s="26"/>
      <c r="K2" s="26"/>
      <c r="L2" s="26"/>
    </row>
    <row r="3" spans="1:12" ht="31.95" customHeight="1" x14ac:dyDescent="0.3">
      <c r="A3" s="35" t="s">
        <v>156</v>
      </c>
      <c r="B3" s="26"/>
      <c r="C3" s="26"/>
      <c r="D3" s="26"/>
      <c r="E3" s="26"/>
      <c r="F3" s="26"/>
      <c r="G3" s="26"/>
      <c r="H3" s="26"/>
      <c r="I3" s="26"/>
      <c r="J3" s="26"/>
      <c r="K3" s="26"/>
      <c r="L3" s="26"/>
    </row>
    <row r="4" spans="1:12" ht="16.95" customHeight="1" x14ac:dyDescent="0.3">
      <c r="A4" s="37" t="s">
        <v>157</v>
      </c>
      <c r="B4" s="26"/>
      <c r="C4" s="26"/>
      <c r="D4" s="26"/>
      <c r="E4" s="26"/>
      <c r="F4" s="26"/>
      <c r="G4" s="26"/>
      <c r="H4" s="26"/>
      <c r="I4" s="26"/>
      <c r="J4" s="26"/>
      <c r="K4" s="26"/>
      <c r="L4" s="26"/>
    </row>
    <row r="6" spans="1:12" ht="22.05" customHeight="1" x14ac:dyDescent="0.3">
      <c r="A6" s="27" t="s">
        <v>158</v>
      </c>
      <c r="B6" s="28"/>
      <c r="C6" s="28"/>
      <c r="D6" s="28"/>
      <c r="E6" s="28"/>
      <c r="F6" s="28"/>
      <c r="G6" s="28"/>
      <c r="H6" s="28"/>
      <c r="I6" s="28"/>
      <c r="J6" s="28"/>
      <c r="K6" s="28"/>
      <c r="L6" s="28"/>
    </row>
    <row r="7" spans="1:12" ht="25.95" customHeight="1" x14ac:dyDescent="0.3">
      <c r="A7" s="59" t="s">
        <v>159</v>
      </c>
      <c r="B7" s="60"/>
      <c r="C7" s="61"/>
      <c r="D7" s="59" t="s">
        <v>160</v>
      </c>
      <c r="E7" s="60"/>
      <c r="F7" s="61"/>
      <c r="G7" s="59" t="s">
        <v>161</v>
      </c>
      <c r="H7" s="60"/>
      <c r="I7" s="61"/>
      <c r="J7" s="59" t="s">
        <v>162</v>
      </c>
      <c r="K7" s="60"/>
      <c r="L7" s="61"/>
    </row>
    <row r="8" spans="1:12" ht="34.049999999999997" customHeight="1" x14ac:dyDescent="0.3">
      <c r="A8" s="53">
        <f>COUNTA('2. Calendario Editorial'!$F$7:$F$18)</f>
        <v>12</v>
      </c>
      <c r="B8" s="54"/>
      <c r="C8" s="55"/>
      <c r="D8" s="53" t="str">
        <f>IFERROR(ROUND(COUNTIF('2. Calendario Editorial'!$H$7:$H$18,"Publicado")/COUNTA('2. Calendario Editorial'!$F$7:$F$18)*100,0)&amp;"%","0%")</f>
        <v>33%</v>
      </c>
      <c r="E8" s="54"/>
      <c r="F8" s="55"/>
      <c r="G8" s="53">
        <f>COUNTIF('2. Calendario Editorial'!$H$7:$H$18,"Planeado")+COUNTIF('2. Calendario Editorial'!$H$7:$H$18,"En borrador")</f>
        <v>7</v>
      </c>
      <c r="H8" s="54"/>
      <c r="I8" s="55"/>
      <c r="J8" s="53">
        <f>IFERROR(SUMPRODUCT(('2. Calendario Editorial'!$C$7:$C$18&lt;&gt;"")/COUNTIF('2. Calendario Editorial'!$C$7:$C$18,'2. Calendario Editorial'!$C$7:$C$18&amp;"")),0)</f>
        <v>4</v>
      </c>
      <c r="K8" s="54"/>
      <c r="L8" s="55"/>
    </row>
    <row r="9" spans="1:12" ht="18" customHeight="1" x14ac:dyDescent="0.3">
      <c r="A9" s="56" t="s">
        <v>163</v>
      </c>
      <c r="B9" s="57"/>
      <c r="C9" s="58"/>
      <c r="D9" s="56" t="s">
        <v>164</v>
      </c>
      <c r="E9" s="57"/>
      <c r="F9" s="58"/>
      <c r="G9" s="56" t="s">
        <v>165</v>
      </c>
      <c r="H9" s="57"/>
      <c r="I9" s="58"/>
      <c r="J9" s="56" t="s">
        <v>166</v>
      </c>
      <c r="K9" s="57"/>
      <c r="L9" s="58"/>
    </row>
    <row r="11" spans="1:12" ht="22.05" customHeight="1" x14ac:dyDescent="0.3">
      <c r="A11" s="27" t="s">
        <v>167</v>
      </c>
      <c r="B11" s="28"/>
      <c r="C11" s="28"/>
      <c r="D11" s="28"/>
      <c r="E11" s="28"/>
      <c r="F11" s="28"/>
      <c r="G11" s="28"/>
      <c r="H11" s="28"/>
      <c r="I11" s="28"/>
      <c r="J11" s="28"/>
      <c r="K11" s="28"/>
      <c r="L11" s="28"/>
    </row>
    <row r="12" spans="1:12" ht="25.95" customHeight="1" x14ac:dyDescent="0.3">
      <c r="A12" s="50" t="s">
        <v>32</v>
      </c>
      <c r="B12" s="50"/>
      <c r="C12" s="50"/>
      <c r="D12" s="50"/>
      <c r="E12" s="1" t="s">
        <v>33</v>
      </c>
      <c r="F12" s="1" t="s">
        <v>37</v>
      </c>
      <c r="G12" s="1" t="s">
        <v>168</v>
      </c>
      <c r="H12" s="1" t="s">
        <v>169</v>
      </c>
      <c r="I12" s="50" t="s">
        <v>170</v>
      </c>
      <c r="J12" s="50"/>
      <c r="K12" s="50"/>
      <c r="L12" s="50"/>
    </row>
    <row r="13" spans="1:12" ht="22.05" customHeight="1" x14ac:dyDescent="0.3">
      <c r="A13" s="62" t="str">
        <f>'1. Pilares Temáticos'!$B$7</f>
        <v>AUTORIDAD TÉCNICA</v>
      </c>
      <c r="B13" s="68"/>
      <c r="C13" s="68"/>
      <c r="D13" s="68"/>
      <c r="E13" s="21">
        <f>'1. Pilares Temáticos'!$C$7</f>
        <v>0.35</v>
      </c>
      <c r="F13" s="8">
        <f>COUNTIF('2. Calendario Editorial'!$E$7:$E$18,$A13)</f>
        <v>4</v>
      </c>
      <c r="G13" s="21">
        <f>IFERROR(F13/COUNTA('2. Calendario Editorial'!$F$7:$F$18),0)</f>
        <v>0.33333333333333331</v>
      </c>
      <c r="H13" s="8">
        <f>ROUND(ABS(G13-E13)*100,0)</f>
        <v>2</v>
      </c>
      <c r="I13" s="64" t="str">
        <f>IF(F13=0,"Este pilar no tiene ni una publicación. Tu autoridad va a quedar coja.",IF(H13&lt;=8,"Equilibrado: el reparto real coincide con lo que planeaste.",IF(G13&gt;E13,"Estás sobre-publicando aquí. Redistribuye hacia los pilares con déficit.","Estás publicando menos de lo planeado en este pilar. Compénsalo el próximo mes.")))</f>
        <v>Equilibrado: el reparto real coincide con lo que planeaste.</v>
      </c>
      <c r="J13" s="68"/>
      <c r="K13" s="68"/>
      <c r="L13" s="68"/>
    </row>
    <row r="14" spans="1:12" ht="22.05" customHeight="1" x14ac:dyDescent="0.3">
      <c r="A14" s="62" t="str">
        <f>'1. Pilares Temáticos'!$B$8</f>
        <v>MÉTODO PROPIO</v>
      </c>
      <c r="B14" s="63"/>
      <c r="C14" s="63"/>
      <c r="D14" s="63"/>
      <c r="E14" s="21">
        <f>'1. Pilares Temáticos'!$C$8</f>
        <v>0.25</v>
      </c>
      <c r="F14" s="8">
        <f>COUNTIF('2. Calendario Editorial'!$E$7:$E$18,$A14)</f>
        <v>3</v>
      </c>
      <c r="G14" s="21">
        <f>IFERROR(F14/COUNTA('2. Calendario Editorial'!$F$7:$F$18),0)</f>
        <v>0.25</v>
      </c>
      <c r="H14" s="8">
        <f>ROUND(ABS(G14-E14)*100,0)</f>
        <v>0</v>
      </c>
      <c r="I14" s="64" t="str">
        <f>IF(F14=0,"Este pilar no tiene ni una publicación. Tu autoridad va a quedar coja.",IF(H14&lt;=8,"Equilibrado: el reparto real coincide con lo que planeaste.",IF(G14&gt;E14,"Estás sobre-publicando aquí. Redistribuye hacia los pilares con déficit.","Estás publicando menos de lo planeado en este pilar. Compénsalo el próximo mes.")))</f>
        <v>Equilibrado: el reparto real coincide con lo que planeaste.</v>
      </c>
      <c r="J14" s="63"/>
      <c r="K14" s="63"/>
      <c r="L14" s="63"/>
    </row>
    <row r="15" spans="1:12" ht="22.05" customHeight="1" x14ac:dyDescent="0.3">
      <c r="A15" s="62" t="str">
        <f>'1. Pilares Temáticos'!$B$9</f>
        <v>CASOS Y EVIDENCIA</v>
      </c>
      <c r="B15" s="68"/>
      <c r="C15" s="68"/>
      <c r="D15" s="68"/>
      <c r="E15" s="21">
        <f>'1. Pilares Temáticos'!$C$9</f>
        <v>0.25</v>
      </c>
      <c r="F15" s="8">
        <f>COUNTIF('2. Calendario Editorial'!$E$7:$E$18,$A15)</f>
        <v>3</v>
      </c>
      <c r="G15" s="21">
        <f>IFERROR(F15/COUNTA('2. Calendario Editorial'!$F$7:$F$18),0)</f>
        <v>0.25</v>
      </c>
      <c r="H15" s="8">
        <f>ROUND(ABS(G15-E15)*100,0)</f>
        <v>0</v>
      </c>
      <c r="I15" s="64" t="str">
        <f>IF(F15=0,"Este pilar no tiene ni una publicación. Tu autoridad va a quedar coja.",IF(H15&lt;=8,"Equilibrado: el reparto real coincide con lo que planeaste.",IF(G15&gt;E15,"Estás sobre-publicando aquí. Redistribuye hacia los pilares con déficit.","Estás publicando menos de lo planeado en este pilar. Compénsalo el próximo mes.")))</f>
        <v>Equilibrado: el reparto real coincide con lo que planeaste.</v>
      </c>
      <c r="J15" s="68"/>
      <c r="K15" s="68"/>
      <c r="L15" s="68"/>
    </row>
    <row r="16" spans="1:12" ht="22.05" customHeight="1" x14ac:dyDescent="0.3">
      <c r="A16" s="62" t="str">
        <f>'1. Pilares Temáticos'!$B$10</f>
        <v>VISIÓN Y CRITERIO</v>
      </c>
      <c r="B16" s="63"/>
      <c r="C16" s="63"/>
      <c r="D16" s="63"/>
      <c r="E16" s="21">
        <f>'1. Pilares Temáticos'!$C$10</f>
        <v>0.15</v>
      </c>
      <c r="F16" s="8">
        <f>COUNTIF('2. Calendario Editorial'!$E$7:$E$18,$A16)</f>
        <v>2</v>
      </c>
      <c r="G16" s="21">
        <f>IFERROR(F16/COUNTA('2. Calendario Editorial'!$F$7:$F$18),0)</f>
        <v>0.16666666666666666</v>
      </c>
      <c r="H16" s="8">
        <f>ROUND(ABS(G16-E16)*100,0)</f>
        <v>2</v>
      </c>
      <c r="I16" s="64" t="str">
        <f>IF(F16=0,"Este pilar no tiene ni una publicación. Tu autoridad va a quedar coja.",IF(H16&lt;=8,"Equilibrado: el reparto real coincide con lo que planeaste.",IF(G16&gt;E16,"Estás sobre-publicando aquí. Redistribuye hacia los pilares con déficit.","Estás publicando menos de lo planeado en este pilar. Compénsalo el próximo mes.")))</f>
        <v>Equilibrado: el reparto real coincide con lo que planeaste.</v>
      </c>
      <c r="J16" s="63"/>
      <c r="K16" s="63"/>
      <c r="L16" s="63"/>
    </row>
    <row r="18" spans="1:12" ht="22.05" customHeight="1" x14ac:dyDescent="0.3">
      <c r="A18" s="73" t="s">
        <v>171</v>
      </c>
      <c r="B18" s="28"/>
      <c r="C18" s="28"/>
      <c r="D18" s="28"/>
      <c r="E18" s="28"/>
      <c r="F18" s="28"/>
      <c r="G18" s="28"/>
      <c r="H18" s="28"/>
      <c r="I18" s="28"/>
      <c r="J18" s="28"/>
      <c r="K18" s="28"/>
      <c r="L18" s="28"/>
    </row>
    <row r="19" spans="1:12" x14ac:dyDescent="0.3">
      <c r="A19" s="74" t="s">
        <v>70</v>
      </c>
      <c r="B19" s="74"/>
      <c r="C19" s="74"/>
      <c r="D19" s="74"/>
      <c r="E19" s="22" t="s">
        <v>37</v>
      </c>
    </row>
    <row r="20" spans="1:12" x14ac:dyDescent="0.3">
      <c r="A20" s="69" t="s">
        <v>104</v>
      </c>
      <c r="B20" s="70"/>
      <c r="C20" s="70"/>
      <c r="D20" s="70"/>
      <c r="E20" s="23">
        <f>COUNTIF('2. Calendario Editorial'!$H$7:$H$18,"Planeado")</f>
        <v>5</v>
      </c>
    </row>
    <row r="21" spans="1:12" x14ac:dyDescent="0.3">
      <c r="A21" s="51" t="s">
        <v>97</v>
      </c>
      <c r="B21" s="52"/>
      <c r="C21" s="52"/>
      <c r="D21" s="52"/>
      <c r="E21" s="24">
        <f>COUNTIF('2. Calendario Editorial'!$H$7:$H$18,"En borrador")</f>
        <v>2</v>
      </c>
    </row>
    <row r="22" spans="1:12" x14ac:dyDescent="0.3">
      <c r="A22" s="69" t="s">
        <v>93</v>
      </c>
      <c r="B22" s="70"/>
      <c r="C22" s="70"/>
      <c r="D22" s="70"/>
      <c r="E22" s="23">
        <f>COUNTIF('2. Calendario Editorial'!$H$7:$H$18,"Listo para publicar")</f>
        <v>1</v>
      </c>
    </row>
    <row r="23" spans="1:12" x14ac:dyDescent="0.3">
      <c r="A23" s="51" t="s">
        <v>79</v>
      </c>
      <c r="B23" s="52"/>
      <c r="C23" s="52"/>
      <c r="D23" s="52"/>
      <c r="E23" s="24">
        <f>COUNTIF('2. Calendario Editorial'!$H$7:$H$18,"Publicado")</f>
        <v>4</v>
      </c>
    </row>
    <row r="24" spans="1:12" x14ac:dyDescent="0.3">
      <c r="A24" s="69" t="s">
        <v>172</v>
      </c>
      <c r="B24" s="70"/>
      <c r="C24" s="70"/>
      <c r="D24" s="70"/>
      <c r="E24" s="23">
        <f>COUNTIF('2. Calendario Editorial'!$H$7:$H$18,"Aplazado")</f>
        <v>0</v>
      </c>
    </row>
    <row r="46" spans="1:12" ht="19.95" customHeight="1" x14ac:dyDescent="0.3">
      <c r="A46" s="71" t="s">
        <v>173</v>
      </c>
      <c r="B46" s="60"/>
      <c r="C46" s="60"/>
      <c r="D46" s="60"/>
      <c r="E46" s="60"/>
      <c r="F46" s="60"/>
      <c r="G46" s="60"/>
      <c r="H46" s="60"/>
      <c r="I46" s="60"/>
      <c r="J46" s="60"/>
      <c r="K46" s="60"/>
      <c r="L46" s="72"/>
    </row>
    <row r="47" spans="1:12" ht="76.05" customHeight="1" x14ac:dyDescent="0.3">
      <c r="A47" s="65" t="str">
        <f>IF(COUNTA('2. Calendario Editorial'!$F$7:$F$18)=0,"Completa la hoja 2 (Calendario Editorial) para activar el tablero.","Tasa de ejecución "&amp;IFERROR(ROUND(COUNTIF('2. Calendario Editorial'!$H$7:$H$18,"Publicado")/COUNTA('2. Calendario Editorial'!$F$7:$F$18)*100,0),0)&amp;"%   ·   "&amp;COUNTIF('2. Calendario Editorial'!$H$7:$H$18,"Planeado")+COUNTIF('2. Calendario Editorial'!$H$7:$H$18,"En borrador")&amp;" publicaciones pendientes.   "&amp;"Regla práctica: si un pilar se queda en cero durante dos meses seguidos, deja de ser un pilar y se convierte en una intención. Redistribuye o elimínalo. Y recuerda que la constancia importa más que el volumen: es preferible una publicación "&amp;"semanal sostenida un año que cinco semanales durante un mes.")</f>
        <v>Tasa de ejecución 33%   ·   7 publicaciones pendientes.   Regla práctica: si un pilar se queda en cero durante dos meses seguidos, deja de ser un pilar y se convierte en una intención. Redistribuye o elimínalo. Y recuerda que la constancia importa más que el volumen: es preferible una publicación semanal sostenida un año que cinco semanales durante un mes.</v>
      </c>
      <c r="B47" s="66"/>
      <c r="C47" s="66"/>
      <c r="D47" s="66"/>
      <c r="E47" s="66"/>
      <c r="F47" s="66"/>
      <c r="G47" s="66"/>
      <c r="H47" s="66"/>
      <c r="I47" s="66"/>
      <c r="J47" s="66"/>
      <c r="K47" s="66"/>
      <c r="L47" s="67"/>
    </row>
    <row r="49" spans="1:12" ht="22.05" customHeight="1" x14ac:dyDescent="0.3">
      <c r="A49" s="29" t="str">
        <f>HYPERLINK("03_Matriz_Posicionamiento_y_Diferenciacion.xlsx","◀ Paso 3: Posicionamiento")</f>
        <v>◀ Paso 3: Posicionamiento</v>
      </c>
      <c r="B49" s="30"/>
      <c r="C49" s="30"/>
      <c r="D49" s="30"/>
      <c r="E49" s="38" t="s">
        <v>26</v>
      </c>
      <c r="F49" s="34"/>
      <c r="G49" s="34"/>
      <c r="H49" s="34"/>
      <c r="I49" s="29" t="str">
        <f>HYPERLINK("05_Matriz_Networking_Alianzas_y_Monetizacion.xlsx","Paso siguiente: Monetización ▶")</f>
        <v>Paso siguiente: Monetización ▶</v>
      </c>
      <c r="J49" s="30"/>
      <c r="K49" s="30"/>
      <c r="L49" s="30"/>
    </row>
  </sheetData>
  <mergeCells count="40">
    <mergeCell ref="A46:L46"/>
    <mergeCell ref="A18:L18"/>
    <mergeCell ref="A19:D19"/>
    <mergeCell ref="A2:L2"/>
    <mergeCell ref="A8:C8"/>
    <mergeCell ref="A47:L47"/>
    <mergeCell ref="A15:D15"/>
    <mergeCell ref="D9:F9"/>
    <mergeCell ref="I15:L15"/>
    <mergeCell ref="A24:D24"/>
    <mergeCell ref="D7:F7"/>
    <mergeCell ref="A3:L3"/>
    <mergeCell ref="A13:D13"/>
    <mergeCell ref="J7:L7"/>
    <mergeCell ref="I13:L13"/>
    <mergeCell ref="I14:L14"/>
    <mergeCell ref="A23:D23"/>
    <mergeCell ref="A22:D22"/>
    <mergeCell ref="A20:D20"/>
    <mergeCell ref="J8:L8"/>
    <mergeCell ref="I16:L16"/>
    <mergeCell ref="A16:D16"/>
    <mergeCell ref="A11:L11"/>
    <mergeCell ref="A12:D12"/>
    <mergeCell ref="A1:L1"/>
    <mergeCell ref="I12:L12"/>
    <mergeCell ref="A21:D21"/>
    <mergeCell ref="G8:I8"/>
    <mergeCell ref="E49:H49"/>
    <mergeCell ref="A6:L6"/>
    <mergeCell ref="J9:L9"/>
    <mergeCell ref="A7:C7"/>
    <mergeCell ref="G7:I7"/>
    <mergeCell ref="A14:D14"/>
    <mergeCell ref="A49:D49"/>
    <mergeCell ref="D8:F8"/>
    <mergeCell ref="I49:L49"/>
    <mergeCell ref="A4:L4"/>
    <mergeCell ref="A9:C9"/>
    <mergeCell ref="G9:I9"/>
  </mergeCells>
  <conditionalFormatting sqref="H13:H16">
    <cfRule type="cellIs" dxfId="2" priority="1" operator="greaterThanOrEqual">
      <formula>15</formula>
    </cfRule>
    <cfRule type="cellIs" dxfId="1" priority="2" operator="lessThan">
      <formula>8</formula>
    </cfRule>
    <cfRule type="cellIs" dxfId="0" priority="3" operator="between">
      <formula>8</formula>
      <formula>15</formula>
    </cfRule>
  </conditionalFormatting>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&amp;K94A3B8MARCA-04-CONT&amp;R&amp;8 &amp;K475569Página &amp;P de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Empieza aquí</vt:lpstr>
      <vt:lpstr>1. Pilares Temáticos</vt:lpstr>
      <vt:lpstr>2. Calendario Editorial</vt:lpstr>
      <vt:lpstr>3. Banco de Ganchos</vt:lpstr>
      <vt:lpstr>4. Tablero</vt:lpstr>
      <vt:lpstr>'1. Pilares Temáticos'!Print_Titles</vt:lpstr>
      <vt:lpstr>'2. Calendario Editorial'!Print_Titles</vt:lpstr>
      <vt:lpstr>'3. Banco de Ganchos'!Print_Titles</vt:lpstr>
      <vt:lpstr>'4. Tablero'!Print_Titles</vt:lpstr>
      <vt:lpstr>'Empieza aquí'!Print_Titles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Estrategico de Contenidos y Thought Leadership - Sistema M.A.R.C.A.</dc:title>
  <dc:subject>MARCA-04-CONT</dc:subject>
  <dc:creator>XPROF Soluciones de Crecimiento &amp; Innovación</dc:creator>
  <cp:lastModifiedBy>HELMAN Carrillo</cp:lastModifiedBy>
  <dcterms:created xsi:type="dcterms:W3CDTF">2026-08-27T18:39:37Z</dcterms:created>
  <dcterms:modified xsi:type="dcterms:W3CDTF">2026-08-27T18:51:30Z</dcterms:modified>
</cp:coreProperties>
</file>