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I:\Mi unidad\Helman\Business\Business\Personal branding\"/>
    </mc:Choice>
  </mc:AlternateContent>
  <xr:revisionPtr revIDLastSave="0" documentId="13_ncr:1_{9741A5A2-ED52-4B23-9C0B-0BCAFD2FAC0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icio aquí" sheetId="1" r:id="rId1"/>
    <sheet name="1. Catálogo" sheetId="2" r:id="rId2"/>
    <sheet name="2. Ruta 12 Semanas" sheetId="3" r:id="rId3"/>
    <sheet name="3. Ruta Exprés" sheetId="4" r:id="rId4"/>
    <sheet name="4. Mi Progreso" sheetId="5" r:id="rId5"/>
    <sheet name="5. Tablero Maestro" sheetId="6" r:id="rId6"/>
  </sheets>
  <definedNames>
    <definedName name="Print_Titles" localSheetId="1">'1. Catálogo'!$1:$6</definedName>
    <definedName name="Print_Titles" localSheetId="2">'2. Ruta 12 Semanas'!$1:$6</definedName>
    <definedName name="Print_Titles" localSheetId="3">'3. Ruta Exprés'!$1:$6</definedName>
    <definedName name="Print_Titles" localSheetId="4">'4. Mi Progreso'!$1:$6</definedName>
    <definedName name="Print_Titles" localSheetId="5">'5. Tablero Maestro'!$1:$4</definedName>
    <definedName name="Print_Titles" localSheetId="0">'Inicio aquí'!$1:$4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49" i="6" l="1"/>
  <c r="E49" i="6"/>
  <c r="A49" i="6"/>
  <c r="E23" i="6"/>
  <c r="E22" i="6"/>
  <c r="E21" i="6"/>
  <c r="F17" i="6"/>
  <c r="E17" i="6"/>
  <c r="F16" i="6"/>
  <c r="E16" i="6"/>
  <c r="G16" i="6" s="1"/>
  <c r="H16" i="6" s="1"/>
  <c r="F15" i="6"/>
  <c r="E15" i="6"/>
  <c r="F14" i="6"/>
  <c r="E14" i="6"/>
  <c r="F13" i="6"/>
  <c r="E13" i="6"/>
  <c r="J8" i="6"/>
  <c r="G8" i="6"/>
  <c r="D8" i="6"/>
  <c r="E35" i="5"/>
  <c r="C35" i="5"/>
  <c r="A35" i="5"/>
  <c r="F33" i="5"/>
  <c r="G30" i="5"/>
  <c r="F30" i="5"/>
  <c r="G29" i="5"/>
  <c r="F29" i="5"/>
  <c r="G28" i="5"/>
  <c r="F28" i="5"/>
  <c r="G27" i="5"/>
  <c r="F27" i="5"/>
  <c r="G26" i="5"/>
  <c r="F26" i="5"/>
  <c r="G25" i="5"/>
  <c r="F25" i="5"/>
  <c r="G24" i="5"/>
  <c r="F24" i="5"/>
  <c r="G23" i="5"/>
  <c r="F23" i="5"/>
  <c r="G22" i="5"/>
  <c r="F22" i="5"/>
  <c r="G21" i="5"/>
  <c r="F21" i="5"/>
  <c r="G20" i="5"/>
  <c r="F20" i="5"/>
  <c r="G19" i="5"/>
  <c r="F19" i="5"/>
  <c r="G18" i="5"/>
  <c r="F18" i="5"/>
  <c r="G17" i="5"/>
  <c r="F17" i="5"/>
  <c r="G16" i="5"/>
  <c r="F16" i="5"/>
  <c r="G15" i="5"/>
  <c r="F15" i="5"/>
  <c r="G14" i="5"/>
  <c r="F14" i="5"/>
  <c r="G13" i="5"/>
  <c r="F13" i="5"/>
  <c r="G12" i="5"/>
  <c r="F12" i="5"/>
  <c r="G11" i="5"/>
  <c r="F11" i="5"/>
  <c r="G10" i="5"/>
  <c r="F10" i="5"/>
  <c r="G9" i="5"/>
  <c r="F9" i="5"/>
  <c r="G8" i="5"/>
  <c r="F8" i="5"/>
  <c r="G7" i="5"/>
  <c r="F7" i="5"/>
  <c r="D33" i="5" s="1"/>
  <c r="E22" i="4"/>
  <c r="C22" i="4"/>
  <c r="A22" i="4"/>
  <c r="F17" i="4"/>
  <c r="E17" i="4"/>
  <c r="G16" i="4"/>
  <c r="G15" i="4"/>
  <c r="G14" i="4"/>
  <c r="G13" i="4"/>
  <c r="G12" i="4"/>
  <c r="G11" i="4"/>
  <c r="G10" i="4"/>
  <c r="G9" i="4"/>
  <c r="G8" i="4"/>
  <c r="G7" i="4"/>
  <c r="E21" i="3"/>
  <c r="C21" i="3"/>
  <c r="A21" i="3"/>
  <c r="G19" i="3"/>
  <c r="F19" i="3"/>
  <c r="H18" i="3"/>
  <c r="H17" i="3"/>
  <c r="H16" i="3"/>
  <c r="H15" i="3"/>
  <c r="H14" i="3"/>
  <c r="H13" i="3"/>
  <c r="H12" i="3"/>
  <c r="H11" i="3"/>
  <c r="H10" i="3"/>
  <c r="H9" i="3"/>
  <c r="H8" i="3"/>
  <c r="H7" i="3"/>
  <c r="E21" i="2"/>
  <c r="C21" i="2"/>
  <c r="A21" i="2"/>
  <c r="H19" i="2"/>
  <c r="H18" i="2"/>
  <c r="H17" i="2"/>
  <c r="H16" i="2"/>
  <c r="H12" i="2"/>
  <c r="H11" i="2"/>
  <c r="H10" i="2"/>
  <c r="H9" i="2"/>
  <c r="H8" i="2"/>
  <c r="H7" i="2"/>
  <c r="E35" i="1"/>
  <c r="C35" i="1"/>
  <c r="A35" i="1"/>
  <c r="G15" i="6" l="1"/>
  <c r="H15" i="6" s="1"/>
  <c r="G17" i="6"/>
  <c r="H17" i="6" s="1"/>
  <c r="G13" i="6"/>
  <c r="H13" i="6" s="1"/>
  <c r="G14" i="6"/>
  <c r="H14" i="6" s="1"/>
  <c r="A47" i="6"/>
  <c r="A8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XPROF</author>
  </authors>
  <commentList>
    <comment ref="F6" authorId="0" shapeId="0" xr:uid="{00000000-0006-0000-0200-000001000000}">
      <text>
        <r>
          <rPr>
            <sz val="11"/>
            <color theme="1"/>
            <rFont val="Calibri"/>
            <family val="2"/>
            <scheme val="minor"/>
          </rPr>
          <t>Cómo llenar este campo
Horas de trabajo efectivo estimadas. No incluye el tiempo de espera del feedback de terceros.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XPROF</author>
  </authors>
  <commentList>
    <comment ref="E6" authorId="0" shapeId="0" xr:uid="{00000000-0006-0000-0400-000001000000}">
      <text>
        <r>
          <rPr>
            <sz val="11"/>
            <color theme="1"/>
            <rFont val="Calibri"/>
            <family val="2"/>
            <scheme val="minor"/>
          </rPr>
          <t>Cómo llenar este campo
Pendiente = no lo he empezado.
En proceso = lo empecé pero no está terminado.
Completado = está hecho y podría mostrárselo a alguien.</t>
        </r>
      </text>
    </comment>
  </commentList>
</comments>
</file>

<file path=xl/sharedStrings.xml><?xml version="1.0" encoding="utf-8"?>
<sst xmlns="http://schemas.openxmlformats.org/spreadsheetml/2006/main" count="392" uniqueCount="237">
  <si>
    <t>METODOLOGÍA M.A.R.C.A. 360°  ·  SISTEMA XPROF DE MARCA PERSONAL Y AUTORIDAD PROFESIONAL</t>
  </si>
  <si>
    <t>SISTEMA M.A.R.C.A. 360° · EMPIEZA POR AQUÍ   |   Código: MARCA-00-INDEX</t>
  </si>
  <si>
    <t>¿Para qué sirve esta hoja?   Este archivo es el punto de partida de toda la metodología. Explica qué es el sistema, en qué orden usarlo y cuánto tiempo toma. Si solo vas a leer una hoja de toda la suite, que sea esta.</t>
  </si>
  <si>
    <t>Metodología de Marca Personal y Posicionamiento Profesional    ·    XPROF Soluciones de Crecimiento &amp; Innovación    ·    Versión 2.0 (2026)</t>
  </si>
  <si>
    <t>QUÉ ES ESTO, EN UNA FRASE</t>
  </si>
  <si>
    <t>Un sistema de seis herramientas en Excel que te llevan, paso a paso, desde «soy bueno en lo mío pero nadie lo sabe» hasta «me buscan a mí, y cobro lo que valgo».</t>
  </si>
  <si>
    <t>No necesitas saber Excel ni saber de marketing. Escribes números del 1 al 5, eliges opciones de listas desplegables y el sistema calcula, diagnostica y te dice qué hacer.</t>
  </si>
  <si>
    <t>Todos los archivos vienen con datos de EJEMPLO precargados (un consultor industrial ficticio) para que veas cómo funciona antes de escribir lo tuyo. Bórralos cuando empieces.</t>
  </si>
  <si>
    <t>QUÉ SIGNIFICA M.A.R.C.A.</t>
  </si>
  <si>
    <t>M · MODELADO y autoconocimiento — Mide dónde estás hoy y modela tu negocio personal.  (Pasos 1 y 2)</t>
  </si>
  <si>
    <t>A · ALINEACIÓN y diferenciación — Define cómo quieres ser percibido y en qué eres distinto.  (Paso 3)</t>
  </si>
  <si>
    <t>R · RECONOCIMIENTO y contenidos — Convierte lo que sabes en algo que el mercado puede ver.  (Paso 4)</t>
  </si>
  <si>
    <t>C · CONEXIONES y monetización — Transforma reputación en oportunidades e ingresos.  (Paso 5)</t>
  </si>
  <si>
    <t>A · AUDITORÍA y métricas — Mide, corrige y sostén el sistema en el tiempo.  (Paso 6)</t>
  </si>
  <si>
    <t>El orden importa. Cada paso usa lo que produjo el anterior: saltarte el Paso 3 y correr al Paso 4 significa publicar mucho sin saber para quién ni por qué. Es el error más común y el más caro.</t>
  </si>
  <si>
    <t>ELIGE TU RUTA (hay dos, y las dos funcionan)</t>
  </si>
  <si>
    <t>RUTA COMPLETA · 12 semanas, unas 4 horas por semana. Es la ruta de consultoría: profundidad, feedback real de terceros y tiempo para que las cosas maduren. Está en la hoja «2. Ruta 12 Semanas».</t>
  </si>
  <si>
    <t>RUTA EXPRÉS · 5 días, 5 horas diarias. Para cuando necesitas un resultado usable ya: una convocatoria, una postulación, un evento. Sacrifica profundidad pero produce entregables reales. Está en la hoja «3. Ruta Exprés».</t>
  </si>
  <si>
    <t>Recomendación: si tienes tiempo, la ruta de 12 semanas produce resultados sensiblemente mejores, sobre todo porque incluye el feedback 360° real, que es la parte más incómoda y más transformadora de todo el sistema.</t>
  </si>
  <si>
    <t>CÓMO NAVEGAR ENTRE LOS ARCHIVOS</t>
  </si>
  <si>
    <t>Cada archivo tiene, arriba y abajo de cada hoja, una barra de navegación en lila con enlaces al paso anterior, al siguiente y de regreso a este Listado Maestro. Haz clic y se abren solos.</t>
  </si>
  <si>
    <t>Importante: para que los enlaces funcionen, los siete archivos deben estar en la misma carpeta. Si mueves uno, muévelos todos.</t>
  </si>
  <si>
    <t>En la hoja «1. Catálogo» de este archivo tienes la lista completa con un botón «Abrir» para cada uno.</t>
  </si>
  <si>
    <t>En la hoja «4. Mi Progreso» marcas los 24 hitos a medida que los completas y el sistema calcula tu avance.</t>
  </si>
  <si>
    <t>TRES CONSEJOS DE QUIEN YA LO APLICÓ</t>
  </si>
  <si>
    <t>1. No busques la perfección en la primera vuelta. Es mejor tener las seis herramientas llenas al 70% que dos perfectas y cuatro en blanco. El sistema se retroalimenta: la vuelta dos siempre es mejor.</t>
  </si>
  <si>
    <t>2. La parte incómoda es la que sirve. Pedir feedback honesto, ponerse un 2 donde uno creía tener un 4, reconocer que la declaración de marca todavía suena a cualquiera. Ahí está el valor.</t>
  </si>
  <si>
    <t>3. Guarda una copia de tus archivos al terminar cada fase. Dentro de un año, comparar tu diagnóstico inicial con el nuevo es el ejercicio más motivador que vas a hacer.</t>
  </si>
  <si>
    <t>1 · CATÁLOGO DE INSTRUMENTOS DE LA SUITE   |   Código: MARCA-00-INDEX</t>
  </si>
  <si>
    <t>¿Para qué sirve esta hoja?   Los siete archivos del sistema, en el orden en que se usan. Haz clic en «Abrir» para ir directamente a cualquiera de ellos.</t>
  </si>
  <si>
    <t>Los siete archivos deben permanecer en la misma carpeta para que los enlaces funcionen.</t>
  </si>
  <si>
    <t>CÓMO USARLA:   ▢ Celdas BLANCAS = tú las escribes.   ▨ Celdas LILA = se calculan solas, no las toques.   ▼ Celdas con flecha = elige de la lista.   Haz clic en la columna «Abrir» para ir al archivo.</t>
  </si>
  <si>
    <t>Código</t>
  </si>
  <si>
    <t>Instrumento</t>
  </si>
  <si>
    <t>Fase M.A.R.C.A.</t>
  </si>
  <si>
    <t>Para qué sirve</t>
  </si>
  <si>
    <t>Hojas</t>
  </si>
  <si>
    <t>Tiempo estimado</t>
  </si>
  <si>
    <t>Qué produces al terminarlo</t>
  </si>
  <si>
    <t>Abrir</t>
  </si>
  <si>
    <t>MARCA-01-DIAG</t>
  </si>
  <si>
    <t>Paso 1 · Diagnóstico y Auditoría 360°</t>
  </si>
  <si>
    <t>M · Modelado</t>
  </si>
  <si>
    <t>Mide dónde estás hoy: competencias, cómo te ven los demás, tus valores y tu FODA personal.</t>
  </si>
  <si>
    <t>5 hojas</t>
  </si>
  <si>
    <t>60–90 min</t>
  </si>
  <si>
    <t>Madurez profesional, índice de reputación externa y coherencia de percepción.</t>
  </si>
  <si>
    <t>MARCA-02-CANV</t>
  </si>
  <si>
    <t>Paso 2 · Lienzo Canvas Personal</t>
  </si>
  <si>
    <t>Tu modelo de negocio personal en 9 bloques, más una verificación de coherencia entre ellos.</t>
  </si>
  <si>
    <t>4 hojas</t>
  </si>
  <si>
    <t>60 min</t>
  </si>
  <si>
    <t>Lienzo completo y aprobado, con el eslabón más débil identificado.</t>
  </si>
  <si>
    <t>MARCA-03-POS</t>
  </si>
  <si>
    <t>Paso 3 · Posicionamiento y Diferenciación</t>
  </si>
  <si>
    <t>A · Alineación</t>
  </si>
  <si>
    <t>Tu arquetipo de marca, el análisis de referentes y el constructor de tu declaración de marca.</t>
  </si>
  <si>
    <t>90 min</t>
  </si>
  <si>
    <t>Declaración de marca, titular de LinkedIn y discurso de 45 segundos.</t>
  </si>
  <si>
    <t>MARCA-04-CONT</t>
  </si>
  <si>
    <t>Paso 4 · Contenidos y Thought Leadership</t>
  </si>
  <si>
    <t>R · Reconocimiento</t>
  </si>
  <si>
    <t>Tus 4 pilares temáticos, un calendario editorial de un mes y el banco de ganchos.</t>
  </si>
  <si>
    <t>Calendario de 12 publicaciones con canal, formato, pilar y gancho definidos.</t>
  </si>
  <si>
    <t>MARCA-05-NETW</t>
  </si>
  <si>
    <t>Paso 5 · Red de Valor y Monetización</t>
  </si>
  <si>
    <t>C · Conexiones</t>
  </si>
  <si>
    <t>Mapa de contactos por círculos de poder, escalera de valor de 5 niveles y pipeline comercial.</t>
  </si>
  <si>
    <t>120 min</t>
  </si>
  <si>
    <t>Escalera de valor con precios e ingreso proyectado, y pipeline ponderado.</t>
  </si>
  <si>
    <t>MARCA-06-METR</t>
  </si>
  <si>
    <t>Paso 6 · Métricas y Huella Digital</t>
  </si>
  <si>
    <t>A · Auditoría</t>
  </si>
  <si>
    <t>Diez indicadores mes a mes y una auditoría de 18 puntos sobre tu presencia digital.</t>
  </si>
  <si>
    <t>45 min + 20 min/mes</t>
  </si>
  <si>
    <t>Tablero anual de KPI e índice de salud de huella digital.</t>
  </si>
  <si>
    <t>MARCA-00-INDEX</t>
  </si>
  <si>
    <t>Listado Maestro (este archivo)</t>
  </si>
  <si>
    <t>Transversal</t>
  </si>
  <si>
    <t>El panel de control: catálogo, las dos rutas de trabajo y el seguimiento de tu progreso.</t>
  </si>
  <si>
    <t>6 hojas</t>
  </si>
  <si>
    <t>10 min</t>
  </si>
  <si>
    <t>Ruta elegida y porcentaje de avance de la metodología.</t>
  </si>
  <si>
    <t>— estás aquí —</t>
  </si>
  <si>
    <t>DOCUMENTOS DE APOYO DE LA METODOLOGÍA</t>
  </si>
  <si>
    <t>Manual Técnico (versión web)</t>
  </si>
  <si>
    <t>El manual completo: fundamentación teórica, ficha de cada instrumento, glosario y preguntas frecuentes.</t>
  </si>
  <si>
    <t>Presentación de la metodología</t>
  </si>
  <si>
    <t>Catorce diapositivas para explicar el sistema a un equipo, un cliente o un comité.</t>
  </si>
  <si>
    <t>Guía de Prompts de IA</t>
  </si>
  <si>
    <t>Siete prompts listos para copiar y pegar en ChatGPT, Claude o Gemini, con instrucciones de uso.</t>
  </si>
  <si>
    <t>Portal de la metodología</t>
  </si>
  <si>
    <t>La página de entrada con todo el ecosistema enlazado. Ábrela en tu navegador.</t>
  </si>
  <si>
    <t>2 · RUTA COMPLETA DE 12 SEMANAS   |   Código: MARCA-00-INDEX</t>
  </si>
  <si>
    <t>¿Para qué sirve esta hoja?   La ruta de consultoría: un hito por semana, unas 4 horas semanales. Es la que produce mejores resultados porque da tiempo a que el feedback externo llegue y a que las ideas maduren.</t>
  </si>
  <si>
    <t>Total: 48 horas repartidas en 3 meses    ·    Marca el estado de cada semana para ver tu avance.</t>
  </si>
  <si>
    <t>CÓMO USARLA:   ▢ Celdas BLANCAS = tú las escribes.   ▨ Celdas LILA = se calculan solas, no las toques.   ▼ Celdas con flecha = elige de la lista.</t>
  </si>
  <si>
    <t>Semana</t>
  </si>
  <si>
    <t>Hito de la semana</t>
  </si>
  <si>
    <t>Entregable concreto al terminar</t>
  </si>
  <si>
    <t>Horas</t>
  </si>
  <si>
    <t>Estado</t>
  </si>
  <si>
    <t>Nota automática</t>
  </si>
  <si>
    <t>Semana 1</t>
  </si>
  <si>
    <t>Línea base de competencias</t>
  </si>
  <si>
    <t>Autoevaluación de 18 competencias con brechas priorizadas</t>
  </si>
  <si>
    <t>Pendiente</t>
  </si>
  <si>
    <t>Semana 2</t>
  </si>
  <si>
    <t>Percepción externa y FODA</t>
  </si>
  <si>
    <t>Feedback de 7 evaluadores y matriz FODA cuantificada</t>
  </si>
  <si>
    <t>Semana 3</t>
  </si>
  <si>
    <t>Valores y propósito profesional</t>
  </si>
  <si>
    <t>Tres valores rectores y borrador de propósito</t>
  </si>
  <si>
    <t>Semana 4</t>
  </si>
  <si>
    <t>Lienzo Canvas Personal</t>
  </si>
  <si>
    <t>Los 9 bloques diligenciados con evidencia</t>
  </si>
  <si>
    <t>Semana 5</t>
  </si>
  <si>
    <t>Coherencia del modelo</t>
  </si>
  <si>
    <t>Ocho verificaciones cruzadas y eslabón débil identificado</t>
  </si>
  <si>
    <t>Semana 6</t>
  </si>
  <si>
    <t>Arquetipo dominante y tono de voz</t>
  </si>
  <si>
    <t>Test de 12 arquetipos y ficha de tono de voz</t>
  </si>
  <si>
    <t>Semana 7</t>
  </si>
  <si>
    <t>Análisis de referentes y nicho</t>
  </si>
  <si>
    <t>Mapa competitivo con el espacio libre detectado</t>
  </si>
  <si>
    <t>Semana 8</t>
  </si>
  <si>
    <t>Declaración de marca personal</t>
  </si>
  <si>
    <t>Declaración, titular de LinkedIn y discurso de 45 s</t>
  </si>
  <si>
    <t>Semana 9</t>
  </si>
  <si>
    <t>Pilares temáticos y banco de ganchos</t>
  </si>
  <si>
    <t>Cuatro pilares con pesos y ocho ganchos adaptados</t>
  </si>
  <si>
    <t>Semana 10</t>
  </si>
  <si>
    <t>Calendario editorial y primeras publicaciones</t>
  </si>
  <si>
    <t>Calendario del mes y 4 publicaciones ya publicadas</t>
  </si>
  <si>
    <t>Semana 11</t>
  </si>
  <si>
    <t>Red de valor y escalera de monetización</t>
  </si>
  <si>
    <t>Mapa de contactos y escalera de valor con precios</t>
  </si>
  <si>
    <t>Semana 12</t>
  </si>
  <si>
    <t>Huella digital, KPI y cierre</t>
  </si>
  <si>
    <t>Perfil optimizado, tablero de KPI activo y plan a 90 días</t>
  </si>
  <si>
    <t>TOTAL DEL PROGRAMA</t>
  </si>
  <si>
    <t>3 · RUTA EXPRÉS DE 5 DÍAS   |   Código: MARCA-00-INDEX</t>
  </si>
  <si>
    <t>¿Para qué sirve esta hoja?   Cuando necesitas un resultado usable ya: una convocatoria, una postulación, un evento. Sacrifica profundidad pero produce entregables reales en una semana de trabajo concentrado.</t>
  </si>
  <si>
    <t>Total: 25 horas en 5 días    ·    ⚠ Omite el feedback 360°: vuelve a él en cuanto puedas, es la parte más valiosa.</t>
  </si>
  <si>
    <t>Bloque</t>
  </si>
  <si>
    <t>Objetivo del bloque</t>
  </si>
  <si>
    <t>Qué haces exactamente</t>
  </si>
  <si>
    <t>Día 1 · mañana</t>
  </si>
  <si>
    <t>Diagnóstico rápido</t>
  </si>
  <si>
    <t>Llena las hojas 1 y 4 del Paso 1 (competencias y FODA). Sáltate el feedback 360 por ahora y vuelve a él después.</t>
  </si>
  <si>
    <t>Día 1 · tarde</t>
  </si>
  <si>
    <t>Propósito y modelo</t>
  </si>
  <si>
    <t>Hoja 3 del Paso 1 (valores y propósito) y las 9 casillas del Paso 2.</t>
  </si>
  <si>
    <t>MARCA-01/02</t>
  </si>
  <si>
    <t>Día 2 · mañana</t>
  </si>
  <si>
    <t>Tu voz</t>
  </si>
  <si>
    <t>Test de arquetipos del Paso 3 y revisión de 3 referentes (no 6).</t>
  </si>
  <si>
    <t>Día 2 · tarde</t>
  </si>
  <si>
    <t>Tu declaración</t>
  </si>
  <si>
    <t>Constructor de declaración de marca y test de calidad de 6 preguntas.</t>
  </si>
  <si>
    <t>Día 3 · mañana</t>
  </si>
  <si>
    <t>Perfil visible</t>
  </si>
  <si>
    <t>Aplica tu nueva declaración al perfil de LinkedIn usando el Prompt 4 de la Guía de IA.</t>
  </si>
  <si>
    <t>Guía de Prompts</t>
  </si>
  <si>
    <t>Día 3 · tarde</t>
  </si>
  <si>
    <t>Huella digital</t>
  </si>
  <si>
    <t>Auditoría de 18 puntos del Paso 6 y corrección de todos los puntos de peso 5.</t>
  </si>
  <si>
    <t>Día 4 · mañana</t>
  </si>
  <si>
    <t>Pilares y calendario</t>
  </si>
  <si>
    <t>Define tus 4 pilares y programa 8 publicaciones del Paso 4.</t>
  </si>
  <si>
    <t>Día 4 · tarde</t>
  </si>
  <si>
    <t>Producción con IA</t>
  </si>
  <si>
    <t>Redacta 4 publicaciones completas con el Prompt 5 (una idea en cinco formatos).</t>
  </si>
  <si>
    <t>Día 5 · mañana</t>
  </si>
  <si>
    <t>Red y oferta</t>
  </si>
  <si>
    <t>Mapa de 12 contactos y escalera de valor de 5 niveles del Paso 5.</t>
  </si>
  <si>
    <t>Día 5 · tarde</t>
  </si>
  <si>
    <t>Puesta en marcha</t>
  </si>
  <si>
    <t>Activa el tablero de KPI, publica la primera pieza y agenda 3 conversaciones.</t>
  </si>
  <si>
    <t>TOTAL DE LA RUTA EXPRÉS</t>
  </si>
  <si>
    <t>QUÉ SACRIFICAS EN LA RUTA EXPRÉS (y cuándo recuperarlo)</t>
  </si>
  <si>
    <t>"La ruta exprés omite tres cosas: el feedback 360° real de terceros, el análisis profundo de referentes y el tiempo de maduración entre fases. Eso significa que tu declaración de marca será una hipótesis razonable, no una conclusión "&amp;"verificada. Está bien para arrancar. Pero agenda desde ya el feedback 360° del Paso 1 para las siguientes dos semanas: es la parte que más cambia el resultado final y la única que no puedes hacer solo."</t>
  </si>
  <si>
    <t>4 · MI PROGRESO EN LA METODOLOGÍA   |   Código: MARCA-00-INDEX</t>
  </si>
  <si>
    <t>¿Para qué sirve esta hoja?   Los 24 hitos del sistema. Marca cada uno a medida que lo completas y el tablero calcula tu avance por fase. Es la hoja que te dice, en cualquier momento, exactamente dónde vas.</t>
  </si>
  <si>
    <t>Actualízala cada semana    ·    ⚠ Los estados vienen con un EJEMPLO precargado: reinícialos todos a «Pendiente».</t>
  </si>
  <si>
    <t>No.</t>
  </si>
  <si>
    <t>Hito</t>
  </si>
  <si>
    <t>Puntos</t>
  </si>
  <si>
    <t>Qué sigue</t>
  </si>
  <si>
    <t>Autoevaluación de competencias completa</t>
  </si>
  <si>
    <t>Completado</t>
  </si>
  <si>
    <t>Feedback 360° recibido de al menos 5 personas</t>
  </si>
  <si>
    <t>En proceso</t>
  </si>
  <si>
    <t>Valores rectores definidos</t>
  </si>
  <si>
    <t>Borrador de propósito profesional redactado</t>
  </si>
  <si>
    <t>Matriz FODA personal cuantificada</t>
  </si>
  <si>
    <t>Lienzo Canvas con los 9 bloques diligenciados</t>
  </si>
  <si>
    <t>Verificación de coherencia del modelo superada</t>
  </si>
  <si>
    <t>Arquetipo dominante y secundario identificados</t>
  </si>
  <si>
    <t>Seis referentes del sector analizados</t>
  </si>
  <si>
    <t>Espacio libre del nicho detectado</t>
  </si>
  <si>
    <t>Declaración de marca aprobada en el test de calidad</t>
  </si>
  <si>
    <t>Titular y perfil de LinkedIn actualizados</t>
  </si>
  <si>
    <t>Cuatro pilares temáticos definidos con pesos</t>
  </si>
  <si>
    <t>Calendario editorial del mes programado</t>
  </si>
  <si>
    <t>Primeras 4 publicaciones publicadas</t>
  </si>
  <si>
    <t>Rutina semanal de escritura establecida</t>
  </si>
  <si>
    <t>Mapa de contactos con los 3 círculos de poder</t>
  </si>
  <si>
    <t>Escalera de valor de 5 niveles con precios</t>
  </si>
  <si>
    <t>Al menos 3 multiplicadores activados</t>
  </si>
  <si>
    <t>Pipeline comercial en seguimiento semanal</t>
  </si>
  <si>
    <t>Auditoría de huella digital completa</t>
  </si>
  <si>
    <t>Puntos críticos de peso 5 corregidos</t>
  </si>
  <si>
    <t>Tablero de KPI activo y actualizado</t>
  </si>
  <si>
    <t>Plan de los próximos 90 días escrito</t>
  </si>
  <si>
    <t>AVANCE GLOBAL</t>
  </si>
  <si>
    <t>Porcentaje de avance de toda la metodología</t>
  </si>
  <si>
    <t>5 · TABLERO MAESTRO DEL PROGRAMA   |   Código: MARCA-00-INDEX</t>
  </si>
  <si>
    <t>¿Para qué sirve esta hoja?   El estado general de tu recorrido por la metodología: cuánto has avanzado, en qué fase estás y cuánto trabajo te queda por delante.</t>
  </si>
  <si>
    <t>Hoja de solo lectura: todo se calcula a partir de las hojas anteriores.</t>
  </si>
  <si>
    <t>ESTADO GENERAL DEL PROGRAMA</t>
  </si>
  <si>
    <t>AVANCE DE LA METODOLOGÍA</t>
  </si>
  <si>
    <t>HITOS COMPLETADOS</t>
  </si>
  <si>
    <t>HITOS EN PROCESO</t>
  </si>
  <si>
    <t>HORAS DEL PROGRAMA</t>
  </si>
  <si>
    <t>sobre los 24 hitos del sistema</t>
  </si>
  <si>
    <t>terminados y mostrables</t>
  </si>
  <si>
    <t>ciérralos antes de abrir otros</t>
  </si>
  <si>
    <t>ruta completa de 12 semanas</t>
  </si>
  <si>
    <t>AVANCE POR FASE M.A.R.C.A.  ·  base de las gráficas</t>
  </si>
  <si>
    <t>Fase de la metodología</t>
  </si>
  <si>
    <t>Hitos</t>
  </si>
  <si>
    <t>Completados</t>
  </si>
  <si>
    <t>Avance</t>
  </si>
  <si>
    <t>Lectura</t>
  </si>
  <si>
    <t>DISTRIBUCIÓN DE HITOS POR ESTADO  ·  base de la gráfica de dona</t>
  </si>
  <si>
    <t>LECTURA AUTOMÁTICA DE TU PROGRESO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</si>
</sst>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b/>
      <sz val="12.5"/>
      <color rgb="FFFFFFFF"/>
      <name val="Segoe UI"/>
    </font>
    <font>
      <b/>
      <sz val="11"/>
      <color rgb="FF5B21B6"/>
      <name val="Segoe UI"/>
    </font>
    <font>
      <sz val="9.5"/>
      <color rgb="FF0F172A"/>
      <name val="Segoe UI"/>
    </font>
    <font>
      <i/>
      <sz val="8.5"/>
      <color rgb="FF475569"/>
      <name val="Segoe UI"/>
    </font>
    <font>
      <b/>
      <sz val="10"/>
      <color rgb="FFFFFFFF"/>
      <name val="Segoe UI"/>
    </font>
    <font>
      <b/>
      <sz val="9.5"/>
      <color rgb="FF7C3AED"/>
      <name val="Segoe UI"/>
    </font>
    <font>
      <sz val="8.5"/>
      <color rgb="FF475569"/>
      <name val="Segoe UI"/>
    </font>
    <font>
      <b/>
      <sz val="9.5"/>
      <color rgb="FFFFFFFF"/>
      <name val="Segoe UI"/>
    </font>
    <font>
      <b/>
      <sz val="8.5"/>
      <color rgb="FF5B21B6"/>
      <name val="Segoe UI"/>
    </font>
    <font>
      <b/>
      <sz val="9.5"/>
      <color rgb="FF0F172A"/>
      <name val="Segoe UI"/>
    </font>
    <font>
      <sz val="8.5"/>
      <color rgb="FF0891B2"/>
      <name val="Segoe UI"/>
    </font>
    <font>
      <b/>
      <sz val="9.5"/>
      <color rgb="FF94A3B8"/>
      <name val="Segoe UI"/>
    </font>
    <font>
      <sz val="9"/>
      <color rgb="FF475569"/>
      <name val="Segoe UI"/>
    </font>
    <font>
      <b/>
      <sz val="9.5"/>
      <color rgb="FF5B21B6"/>
      <name val="Segoe UI"/>
    </font>
    <font>
      <b/>
      <sz val="8.5"/>
      <color rgb="FF475569"/>
      <name val="Segoe UI"/>
    </font>
    <font>
      <sz val="8.5"/>
      <color rgb="FF5B21B6"/>
      <name val="Segoe UI"/>
    </font>
    <font>
      <b/>
      <sz val="13"/>
      <color rgb="FF5B21B6"/>
      <name val="Segoe UI"/>
    </font>
    <font>
      <b/>
      <sz val="10"/>
      <color rgb="FF5B21B6"/>
      <name val="Segoe UI"/>
    </font>
    <font>
      <sz val="10"/>
      <color rgb="FF0F172A"/>
      <name val="Segoe UI"/>
    </font>
    <font>
      <sz val="9"/>
      <color rgb="FF0F172A"/>
      <name val="Segoe UI"/>
    </font>
    <font>
      <b/>
      <sz val="16"/>
      <color rgb="FF5B21B6"/>
      <name val="Segoe UI"/>
    </font>
    <font>
      <b/>
      <sz val="8.5"/>
      <color rgb="FFFFFFFF"/>
      <name val="Segoe UI"/>
    </font>
    <font>
      <b/>
      <sz val="20"/>
      <color rgb="FF5B21B6"/>
      <name val="Segoe UI"/>
    </font>
    <font>
      <i/>
      <sz val="8"/>
      <color rgb="FF475569"/>
      <name val="Segoe UI"/>
    </font>
  </fonts>
  <fills count="11">
    <fill>
      <patternFill patternType="none"/>
    </fill>
    <fill>
      <patternFill patternType="gray125"/>
    </fill>
    <fill>
      <patternFill patternType="solid">
        <fgColor rgb="FF5B21B6"/>
      </patternFill>
    </fill>
    <fill>
      <patternFill patternType="solid">
        <fgColor rgb="FFEDE9FE"/>
      </patternFill>
    </fill>
    <fill>
      <patternFill patternType="solid">
        <fgColor rgb="FFF5F3FF"/>
      </patternFill>
    </fill>
    <fill>
      <patternFill patternType="solid">
        <fgColor rgb="FFFFFFFF"/>
      </patternFill>
    </fill>
    <fill>
      <patternFill patternType="solid">
        <fgColor rgb="FF7C3AED"/>
      </patternFill>
    </fill>
    <fill>
      <patternFill patternType="solid">
        <fgColor rgb="FFF8FAFC"/>
      </patternFill>
    </fill>
    <fill>
      <patternFill patternType="solid">
        <fgColor rgb="FF0891B2"/>
      </patternFill>
    </fill>
    <fill>
      <patternFill patternType="solid">
        <fgColor rgb="FFCFFAFE"/>
      </patternFill>
    </fill>
    <fill>
      <patternFill patternType="solid">
        <fgColor rgb="FF475569"/>
      </patternFill>
    </fill>
  </fills>
  <borders count="18">
    <border>
      <left/>
      <right/>
      <top/>
      <bottom/>
      <diagonal/>
    </border>
    <border>
      <left/>
      <right/>
      <top/>
      <bottom style="thin">
        <color rgb="FF7C3AED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 style="thin">
        <color rgb="FFCBD5E1"/>
      </top>
      <bottom style="thin">
        <color rgb="FFCBD5E1"/>
      </bottom>
      <diagonal/>
    </border>
    <border>
      <left style="medium">
        <color rgb="FF5B21B6"/>
      </left>
      <right/>
      <top style="medium">
        <color rgb="FF5B21B6"/>
      </top>
      <bottom/>
      <diagonal/>
    </border>
    <border>
      <left/>
      <right/>
      <top style="medium">
        <color rgb="FF5B21B6"/>
      </top>
      <bottom/>
      <diagonal/>
    </border>
    <border>
      <left/>
      <right style="medium">
        <color rgb="FF5B21B6"/>
      </right>
      <top style="medium">
        <color rgb="FF5B21B6"/>
      </top>
      <bottom/>
      <diagonal/>
    </border>
    <border>
      <left style="medium">
        <color rgb="FF5B21B6"/>
      </left>
      <right/>
      <top/>
      <bottom style="medium">
        <color rgb="FF5B21B6"/>
      </bottom>
      <diagonal/>
    </border>
    <border>
      <left/>
      <right/>
      <top/>
      <bottom style="medium">
        <color rgb="FF5B21B6"/>
      </bottom>
      <diagonal/>
    </border>
    <border>
      <left/>
      <right style="medium">
        <color rgb="FF5B21B6"/>
      </right>
      <top/>
      <bottom style="medium">
        <color rgb="FF5B21B6"/>
      </bottom>
      <diagonal/>
    </border>
    <border>
      <left style="thin">
        <color rgb="FFEDE9FE"/>
      </left>
      <right/>
      <top style="medium">
        <color rgb="FF5B21B6"/>
      </top>
      <bottom/>
      <diagonal/>
    </border>
    <border>
      <left/>
      <right style="thin">
        <color rgb="FFEDE9FE"/>
      </right>
      <top style="medium">
        <color rgb="FF5B21B6"/>
      </top>
      <bottom/>
      <diagonal/>
    </border>
    <border>
      <left style="thin">
        <color rgb="FFEDE9FE"/>
      </left>
      <right/>
      <top/>
      <bottom/>
      <diagonal/>
    </border>
    <border>
      <left/>
      <right/>
      <top/>
      <bottom/>
      <diagonal/>
    </border>
    <border>
      <left/>
      <right style="thin">
        <color rgb="FFEDE9FE"/>
      </right>
      <top/>
      <bottom/>
      <diagonal/>
    </border>
    <border>
      <left style="thin">
        <color rgb="FFEDE9FE"/>
      </left>
      <right/>
      <top/>
      <bottom style="thin">
        <color rgb="FFEDE9FE"/>
      </bottom>
      <diagonal/>
    </border>
    <border>
      <left/>
      <right/>
      <top/>
      <bottom style="thin">
        <color rgb="FFEDE9FE"/>
      </bottom>
      <diagonal/>
    </border>
    <border>
      <left/>
      <right style="thin">
        <color rgb="FFEDE9FE"/>
      </right>
      <top/>
      <bottom style="thin">
        <color rgb="FFEDE9FE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6" fillId="3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left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left" vertical="center" wrapText="1"/>
    </xf>
    <xf numFmtId="0" fontId="11" fillId="5" borderId="2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9" fillId="7" borderId="2" xfId="0" applyFont="1" applyFill="1" applyBorder="1" applyAlignment="1">
      <alignment horizontal="center" vertical="center" wrapText="1"/>
    </xf>
    <xf numFmtId="0" fontId="10" fillId="7" borderId="2" xfId="0" applyFont="1" applyFill="1" applyBorder="1" applyAlignment="1">
      <alignment horizontal="left" vertical="center" wrapText="1"/>
    </xf>
    <xf numFmtId="0" fontId="3" fillId="7" borderId="2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left" vertical="center" wrapText="1"/>
    </xf>
    <xf numFmtId="0" fontId="11" fillId="7" borderId="2" xfId="0" applyFont="1" applyFill="1" applyBorder="1" applyAlignment="1">
      <alignment horizontal="left" vertical="center" wrapText="1"/>
    </xf>
    <xf numFmtId="0" fontId="12" fillId="7" borderId="2" xfId="0" applyFont="1" applyFill="1" applyBorder="1" applyAlignment="1">
      <alignment horizontal="center" vertical="center" wrapText="1"/>
    </xf>
    <xf numFmtId="0" fontId="14" fillId="5" borderId="2" xfId="0" applyFont="1" applyFill="1" applyBorder="1" applyAlignment="1">
      <alignment horizontal="center" vertical="center" wrapText="1"/>
    </xf>
    <xf numFmtId="0" fontId="15" fillId="5" borderId="2" xfId="0" applyFont="1" applyFill="1" applyBorder="1" applyAlignment="1">
      <alignment horizontal="center" vertical="center" wrapText="1"/>
    </xf>
    <xf numFmtId="0" fontId="16" fillId="4" borderId="2" xfId="0" applyFont="1" applyFill="1" applyBorder="1" applyAlignment="1">
      <alignment horizontal="left" vertical="center" wrapText="1"/>
    </xf>
    <xf numFmtId="0" fontId="14" fillId="7" borderId="2" xfId="0" applyFont="1" applyFill="1" applyBorder="1" applyAlignment="1">
      <alignment horizontal="center" vertical="center" wrapText="1"/>
    </xf>
    <xf numFmtId="0" fontId="15" fillId="7" borderId="2" xfId="0" applyFont="1" applyFill="1" applyBorder="1" applyAlignment="1">
      <alignment horizontal="center" vertical="center" wrapText="1"/>
    </xf>
    <xf numFmtId="0" fontId="17" fillId="4" borderId="2" xfId="0" applyFont="1" applyFill="1" applyBorder="1" applyAlignment="1">
      <alignment horizontal="center" vertical="center"/>
    </xf>
    <xf numFmtId="0" fontId="20" fillId="5" borderId="2" xfId="0" applyFont="1" applyFill="1" applyBorder="1" applyAlignment="1">
      <alignment horizontal="left" vertical="center" wrapText="1"/>
    </xf>
    <xf numFmtId="0" fontId="14" fillId="4" borderId="2" xfId="0" applyFont="1" applyFill="1" applyBorder="1" applyAlignment="1">
      <alignment horizontal="center" vertical="center" wrapText="1"/>
    </xf>
    <xf numFmtId="0" fontId="20" fillId="7" borderId="2" xfId="0" applyFont="1" applyFill="1" applyBorder="1" applyAlignment="1">
      <alignment horizontal="left" vertical="center" wrapText="1"/>
    </xf>
    <xf numFmtId="9" fontId="14" fillId="4" borderId="2" xfId="0" applyNumberFormat="1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left" vertical="center" wrapText="1" indent="1"/>
    </xf>
    <xf numFmtId="0" fontId="0" fillId="5" borderId="2" xfId="0" applyFill="1" applyBorder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  <xf numFmtId="0" fontId="5" fillId="6" borderId="0" xfId="0" applyFont="1" applyFill="1" applyAlignment="1">
      <alignment horizontal="left" vertical="center" indent="1"/>
    </xf>
    <xf numFmtId="0" fontId="0" fillId="0" borderId="0" xfId="0"/>
    <xf numFmtId="0" fontId="3" fillId="7" borderId="2" xfId="0" applyFont="1" applyFill="1" applyBorder="1" applyAlignment="1">
      <alignment horizontal="left" vertical="center" wrapText="1" indent="1"/>
    </xf>
    <xf numFmtId="0" fontId="0" fillId="7" borderId="2" xfId="0" applyFill="1" applyBorder="1"/>
    <xf numFmtId="0" fontId="3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0" fillId="3" borderId="2" xfId="0" applyFill="1" applyBorder="1"/>
    <xf numFmtId="0" fontId="5" fillId="8" borderId="0" xfId="0" applyFont="1" applyFill="1" applyAlignment="1">
      <alignment horizontal="left" vertical="center" indent="1"/>
    </xf>
    <xf numFmtId="0" fontId="13" fillId="5" borderId="2" xfId="0" applyFont="1" applyFill="1" applyBorder="1" applyAlignment="1">
      <alignment horizontal="left" vertical="center" wrapText="1" indent="1"/>
    </xf>
    <xf numFmtId="0" fontId="0" fillId="0" borderId="2" xfId="0" applyBorder="1"/>
    <xf numFmtId="0" fontId="10" fillId="9" borderId="2" xfId="0" applyFont="1" applyFill="1" applyBorder="1" applyAlignment="1">
      <alignment horizontal="left" vertical="center" indent="1"/>
    </xf>
    <xf numFmtId="0" fontId="7" fillId="7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right" vertical="center" indent="1"/>
    </xf>
    <xf numFmtId="0" fontId="18" fillId="3" borderId="2" xfId="0" applyFont="1" applyFill="1" applyBorder="1" applyAlignment="1">
      <alignment horizontal="left" vertical="center" indent="1"/>
    </xf>
    <xf numFmtId="0" fontId="19" fillId="4" borderId="7" xfId="0" applyFont="1" applyFill="1" applyBorder="1" applyAlignment="1">
      <alignment horizontal="left" vertical="center" wrapText="1" indent="1"/>
    </xf>
    <xf numFmtId="0" fontId="0" fillId="0" borderId="8" xfId="0" applyBorder="1"/>
    <xf numFmtId="0" fontId="0" fillId="0" borderId="9" xfId="0" applyBorder="1"/>
    <xf numFmtId="0" fontId="8" fillId="2" borderId="4" xfId="0" applyFont="1" applyFill="1" applyBorder="1" applyAlignment="1">
      <alignment horizontal="left" vertical="center" indent="1"/>
    </xf>
    <xf numFmtId="0" fontId="0" fillId="0" borderId="5" xfId="0" applyBorder="1"/>
    <xf numFmtId="0" fontId="0" fillId="0" borderId="6" xfId="0" applyBorder="1"/>
    <xf numFmtId="0" fontId="10" fillId="3" borderId="2" xfId="0" applyFont="1" applyFill="1" applyBorder="1" applyAlignment="1">
      <alignment horizontal="left" vertical="center" indent="1"/>
    </xf>
    <xf numFmtId="0" fontId="21" fillId="4" borderId="2" xfId="0" applyFont="1" applyFill="1" applyBorder="1" applyAlignment="1">
      <alignment horizontal="center" vertical="center"/>
    </xf>
    <xf numFmtId="0" fontId="18" fillId="5" borderId="2" xfId="0" applyFont="1" applyFill="1" applyBorder="1" applyAlignment="1">
      <alignment horizontal="left" vertical="center" indent="1"/>
    </xf>
    <xf numFmtId="0" fontId="16" fillId="4" borderId="2" xfId="0" applyFont="1" applyFill="1" applyBorder="1" applyAlignment="1">
      <alignment horizontal="left" vertical="center" indent="1"/>
    </xf>
    <xf numFmtId="0" fontId="3" fillId="7" borderId="2" xfId="0" applyFont="1" applyFill="1" applyBorder="1" applyAlignment="1">
      <alignment horizontal="center" vertical="center" wrapText="1"/>
    </xf>
    <xf numFmtId="0" fontId="24" fillId="4" borderId="15" xfId="0" applyFont="1" applyFill="1" applyBorder="1" applyAlignment="1">
      <alignment horizontal="center" vertical="center" wrapText="1"/>
    </xf>
    <xf numFmtId="0" fontId="0" fillId="0" borderId="16" xfId="0" applyBorder="1"/>
    <xf numFmtId="0" fontId="0" fillId="0" borderId="17" xfId="0" applyBorder="1"/>
    <xf numFmtId="0" fontId="22" fillId="6" borderId="10" xfId="0" applyFont="1" applyFill="1" applyBorder="1" applyAlignment="1">
      <alignment horizontal="center" vertical="center" wrapText="1"/>
    </xf>
    <xf numFmtId="0" fontId="0" fillId="0" borderId="11" xfId="0" applyBorder="1"/>
    <xf numFmtId="0" fontId="8" fillId="6" borderId="2" xfId="0" applyFont="1" applyFill="1" applyBorder="1" applyAlignment="1">
      <alignment horizontal="center" vertical="center"/>
    </xf>
    <xf numFmtId="0" fontId="10" fillId="7" borderId="2" xfId="0" applyFont="1" applyFill="1" applyBorder="1" applyAlignment="1">
      <alignment horizontal="left" vertical="center" inden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left" vertical="center" indent="1"/>
    </xf>
    <xf numFmtId="0" fontId="3" fillId="5" borderId="2" xfId="0" applyFont="1" applyFill="1" applyBorder="1"/>
    <xf numFmtId="0" fontId="14" fillId="5" borderId="2" xfId="0" applyFont="1" applyFill="1" applyBorder="1" applyAlignment="1">
      <alignment horizontal="center" vertical="center"/>
    </xf>
    <xf numFmtId="0" fontId="23" fillId="4" borderId="12" xfId="0" applyFont="1" applyFill="1" applyBorder="1" applyAlignment="1">
      <alignment horizontal="center" vertical="center"/>
    </xf>
    <xf numFmtId="0" fontId="0" fillId="0" borderId="13" xfId="0" applyBorder="1"/>
    <xf numFmtId="0" fontId="0" fillId="0" borderId="14" xfId="0" applyBorder="1"/>
    <xf numFmtId="0" fontId="10" fillId="5" borderId="2" xfId="0" applyFont="1" applyFill="1" applyBorder="1" applyAlignment="1">
      <alignment horizontal="left" vertical="center" indent="1"/>
    </xf>
    <xf numFmtId="0" fontId="14" fillId="7" borderId="2" xfId="0" applyFont="1" applyFill="1" applyBorder="1" applyAlignment="1">
      <alignment horizontal="center" vertical="center"/>
    </xf>
    <xf numFmtId="0" fontId="3" fillId="7" borderId="2" xfId="0" applyFont="1" applyFill="1" applyBorder="1"/>
    <xf numFmtId="0" fontId="5" fillId="10" borderId="0" xfId="0" applyFont="1" applyFill="1" applyAlignment="1">
      <alignment horizontal="left" vertical="center" indent="1"/>
    </xf>
    <xf numFmtId="0" fontId="8" fillId="2" borderId="2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left" vertical="center" indent="1"/>
    </xf>
  </cellXfs>
  <cellStyles count="1">
    <cellStyle name="Normal" xfId="0" builtinId="0"/>
  </cellStyles>
  <dxfs count="12">
    <dxf>
      <font>
        <b/>
        <sz val="9.5"/>
        <color rgb="FF92400E"/>
        <name val="Segoe UI"/>
      </font>
      <fill>
        <patternFill patternType="solid">
          <fgColor rgb="FFFEF3C7"/>
        </patternFill>
      </fill>
    </dxf>
    <dxf>
      <font>
        <b/>
        <sz val="9.5"/>
        <color rgb="FF991B1B"/>
        <name val="Segoe UI"/>
      </font>
      <fill>
        <patternFill patternType="solid">
          <fgColor rgb="FFFEE2E2"/>
        </patternFill>
      </fill>
    </dxf>
    <dxf>
      <font>
        <b/>
        <sz val="9.5"/>
        <color rgb="FF065F46"/>
        <name val="Segoe UI"/>
      </font>
      <fill>
        <patternFill patternType="solid">
          <fgColor rgb="FFD1FAE5"/>
        </patternFill>
      </fill>
    </dxf>
    <dxf>
      <font>
        <b/>
        <sz val="9.5"/>
        <color rgb="FF991B1B"/>
        <name val="Segoe UI"/>
      </font>
      <fill>
        <patternFill patternType="solid">
          <fgColor rgb="FFFEE2E2"/>
        </patternFill>
      </fill>
    </dxf>
    <dxf>
      <font>
        <b/>
        <sz val="9.5"/>
        <color rgb="FF92400E"/>
        <name val="Segoe UI"/>
      </font>
      <fill>
        <patternFill patternType="solid">
          <fgColor rgb="FFFEF3C7"/>
        </patternFill>
      </fill>
    </dxf>
    <dxf>
      <font>
        <b/>
        <sz val="9.5"/>
        <color rgb="FF065F46"/>
        <name val="Segoe UI"/>
      </font>
      <fill>
        <patternFill patternType="solid">
          <fgColor rgb="FFD1FAE5"/>
        </patternFill>
      </fill>
    </dxf>
    <dxf>
      <font>
        <b/>
        <sz val="9.5"/>
        <color rgb="FF991B1B"/>
        <name val="Segoe UI"/>
      </font>
      <fill>
        <patternFill patternType="solid">
          <fgColor rgb="FFFEE2E2"/>
        </patternFill>
      </fill>
    </dxf>
    <dxf>
      <font>
        <b/>
        <sz val="9.5"/>
        <color rgb="FF92400E"/>
        <name val="Segoe UI"/>
      </font>
      <fill>
        <patternFill patternType="solid">
          <fgColor rgb="FFFEF3C7"/>
        </patternFill>
      </fill>
    </dxf>
    <dxf>
      <font>
        <b/>
        <sz val="9.5"/>
        <color rgb="FF065F46"/>
        <name val="Segoe UI"/>
      </font>
      <fill>
        <patternFill patternType="solid">
          <fgColor rgb="FFD1FAE5"/>
        </patternFill>
      </fill>
    </dxf>
    <dxf>
      <font>
        <b/>
        <sz val="9.5"/>
        <color rgb="FF991B1B"/>
        <name val="Segoe UI"/>
      </font>
      <fill>
        <patternFill patternType="solid">
          <fgColor rgb="FFFEE2E2"/>
        </patternFill>
      </fill>
    </dxf>
    <dxf>
      <font>
        <b/>
        <sz val="9.5"/>
        <color rgb="FF92400E"/>
        <name val="Segoe UI"/>
      </font>
      <fill>
        <patternFill patternType="solid">
          <fgColor rgb="FFFEF3C7"/>
        </patternFill>
      </fill>
    </dxf>
    <dxf>
      <font>
        <b/>
        <sz val="9.5"/>
        <color rgb="FF065F46"/>
        <name val="Segoe UI"/>
      </font>
      <fill>
        <patternFill patternType="solid">
          <fgColor rgb="FFD1FAE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>
              <a:defRPr/>
            </a:pPr>
            <a:r>
              <a:t>Porcentaje de avance en cada fase de la metodología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'5. Tablero Maestro'!$G$12</c:f>
              <c:strCache>
                <c:ptCount val="1"/>
                <c:pt idx="0">
                  <c:v>Avance</c:v>
                </c:pt>
              </c:strCache>
            </c:strRef>
          </c:tx>
          <c:spPr>
            <a:solidFill>
              <a:srgbClr val="7C3AED"/>
            </a:solidFill>
            <a:ln>
              <a:prstDash val="solid"/>
            </a:ln>
          </c:spPr>
          <c:invertIfNegative val="1"/>
          <c:cat>
            <c:strRef>
              <c:f>'5. Tablero Maestro'!$A$13:$A$17</c:f>
              <c:strCache>
                <c:ptCount val="5"/>
                <c:pt idx="0">
                  <c:v>M · Modelado</c:v>
                </c:pt>
                <c:pt idx="1">
                  <c:v>A · Alineación</c:v>
                </c:pt>
                <c:pt idx="2">
                  <c:v>R · Reconocimiento</c:v>
                </c:pt>
                <c:pt idx="3">
                  <c:v>C · Conexiones</c:v>
                </c:pt>
                <c:pt idx="4">
                  <c:v>A · Auditoría</c:v>
                </c:pt>
              </c:strCache>
            </c:strRef>
          </c:cat>
          <c:val>
            <c:numRef>
              <c:f>'5. Tablero Maestro'!$G$13:$G$17</c:f>
              <c:numCache>
                <c:formatCode>0%</c:formatCode>
                <c:ptCount val="5"/>
                <c:pt idx="0">
                  <c:v>0.5714285714285714</c:v>
                </c:pt>
                <c:pt idx="1">
                  <c:v>0.4</c:v>
                </c:pt>
                <c:pt idx="2">
                  <c:v>0.25</c:v>
                </c:pt>
                <c:pt idx="3">
                  <c:v>0.25</c:v>
                </c:pt>
                <c:pt idx="4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1FDA-4FAC-A89D-72D0CA10C0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  <c:max val="1"/>
        </c:scaling>
        <c:delete val="1"/>
        <c:axPos val="l"/>
        <c:numFmt formatCode="0%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>
              <a:defRPr/>
            </a:pPr>
            <a:r>
              <a:t>En qué estado están tus 24 hitos</a:t>
            </a:r>
          </a:p>
        </c:rich>
      </c:tx>
      <c:overlay val="1"/>
    </c:title>
    <c:autoTitleDeleted val="0"/>
    <c:plotArea>
      <c:layout/>
      <c:doughnutChart>
        <c:varyColors val="1"/>
        <c:ser>
          <c:idx val="0"/>
          <c:order val="0"/>
          <c:tx>
            <c:strRef>
              <c:f>'5. Tablero Maestro'!$E$20</c:f>
              <c:strCache>
                <c:ptCount val="1"/>
                <c:pt idx="0">
                  <c:v>Hitos</c:v>
                </c:pt>
              </c:strCache>
            </c:strRef>
          </c:tx>
          <c:spPr>
            <a:ln>
              <a:prstDash val="solid"/>
            </a:ln>
          </c:spPr>
          <c:cat>
            <c:strRef>
              <c:f>'5. Tablero Maestro'!$A$21:$A$23</c:f>
              <c:strCache>
                <c:ptCount val="3"/>
                <c:pt idx="0">
                  <c:v>Pendiente</c:v>
                </c:pt>
                <c:pt idx="1">
                  <c:v>En proceso</c:v>
                </c:pt>
                <c:pt idx="2">
                  <c:v>Completado</c:v>
                </c:pt>
              </c:strCache>
            </c:strRef>
          </c:cat>
          <c:val>
            <c:numRef>
              <c:f>'5. Tablero Maestro'!$E$21:$E$23</c:f>
              <c:numCache>
                <c:formatCode>General</c:formatCode>
                <c:ptCount val="3"/>
                <c:pt idx="0">
                  <c:v>8</c:v>
                </c:pt>
                <c:pt idx="1">
                  <c:v>8</c:v>
                </c:pt>
                <c:pt idx="2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18-44B4-8467-0AEE5678B2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5"/>
      </c:doughnutChart>
    </c:plotArea>
    <c:legend>
      <c:legendPos val="r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24</xdr:row>
      <xdr:rowOff>0</xdr:rowOff>
    </xdr:from>
    <xdr:ext cx="5400000" cy="36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24</xdr:row>
      <xdr:rowOff>0</xdr:rowOff>
    </xdr:from>
    <xdr:ext cx="4680000" cy="36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5"/>
  <sheetViews>
    <sheetView view="pageLayout" showGridLines="0" tabSelected="1" workbookViewId="0">
      <pane ySplit="4" topLeftCell="A5" activePane="bottomLeft" state="frozen"/>
      <selection pane="bottomLeft" sqref="A1:G1"/>
    </sheetView>
  </sheetViews>
  <sheetFormatPr baseColWidth="10" defaultColWidth="8.88671875" defaultRowHeight="14.4" x14ac:dyDescent="0.3"/>
  <cols>
    <col min="1" max="1" width="4" customWidth="1"/>
    <col min="2" max="2" width="26" customWidth="1"/>
    <col min="3" max="5" width="30" customWidth="1"/>
    <col min="6" max="6" width="22" customWidth="1"/>
    <col min="7" max="7" width="16" customWidth="1"/>
  </cols>
  <sheetData>
    <row r="1" spans="1:7" ht="30" customHeight="1" x14ac:dyDescent="0.3">
      <c r="A1" s="27" t="s">
        <v>0</v>
      </c>
      <c r="B1" s="28"/>
      <c r="C1" s="28"/>
      <c r="D1" s="28"/>
      <c r="E1" s="28"/>
      <c r="F1" s="28"/>
      <c r="G1" s="28"/>
    </row>
    <row r="2" spans="1:7" ht="24" customHeight="1" x14ac:dyDescent="0.3">
      <c r="A2" s="34" t="s">
        <v>1</v>
      </c>
      <c r="B2" s="28"/>
      <c r="C2" s="28"/>
      <c r="D2" s="28"/>
      <c r="E2" s="28"/>
      <c r="F2" s="28"/>
      <c r="G2" s="28"/>
    </row>
    <row r="3" spans="1:7" ht="31.95" customHeight="1" x14ac:dyDescent="0.3">
      <c r="A3" s="33" t="s">
        <v>2</v>
      </c>
      <c r="B3" s="28"/>
      <c r="C3" s="28"/>
      <c r="D3" s="28"/>
      <c r="E3" s="28"/>
      <c r="F3" s="28"/>
      <c r="G3" s="28"/>
    </row>
    <row r="4" spans="1:7" ht="16.95" customHeight="1" x14ac:dyDescent="0.3">
      <c r="A4" s="35" t="s">
        <v>3</v>
      </c>
      <c r="B4" s="28"/>
      <c r="C4" s="28"/>
      <c r="D4" s="28"/>
      <c r="E4" s="28"/>
      <c r="F4" s="28"/>
      <c r="G4" s="28"/>
    </row>
    <row r="6" spans="1:7" ht="22.05" customHeight="1" x14ac:dyDescent="0.3">
      <c r="A6" s="29" t="s">
        <v>4</v>
      </c>
      <c r="B6" s="30"/>
      <c r="C6" s="30"/>
      <c r="D6" s="30"/>
      <c r="E6" s="30"/>
      <c r="F6" s="30"/>
      <c r="G6" s="30"/>
    </row>
    <row r="7" spans="1:7" ht="25.95" customHeight="1" x14ac:dyDescent="0.3">
      <c r="A7" s="25" t="s">
        <v>5</v>
      </c>
      <c r="B7" s="26"/>
      <c r="C7" s="26"/>
      <c r="D7" s="26"/>
      <c r="E7" s="26"/>
      <c r="F7" s="26"/>
      <c r="G7" s="26"/>
    </row>
    <row r="8" spans="1:7" ht="25.95" customHeight="1" x14ac:dyDescent="0.3">
      <c r="A8" s="31" t="s">
        <v>6</v>
      </c>
      <c r="B8" s="32"/>
      <c r="C8" s="32"/>
      <c r="D8" s="32"/>
      <c r="E8" s="32"/>
      <c r="F8" s="32"/>
      <c r="G8" s="32"/>
    </row>
    <row r="9" spans="1:7" ht="25.95" customHeight="1" x14ac:dyDescent="0.3">
      <c r="A9" s="25" t="s">
        <v>7</v>
      </c>
      <c r="B9" s="26"/>
      <c r="C9" s="26"/>
      <c r="D9" s="26"/>
      <c r="E9" s="26"/>
      <c r="F9" s="26"/>
      <c r="G9" s="26"/>
    </row>
    <row r="11" spans="1:7" ht="22.05" customHeight="1" x14ac:dyDescent="0.3">
      <c r="A11" s="29" t="s">
        <v>8</v>
      </c>
      <c r="B11" s="30"/>
      <c r="C11" s="30"/>
      <c r="D11" s="30"/>
      <c r="E11" s="30"/>
      <c r="F11" s="30"/>
      <c r="G11" s="30"/>
    </row>
    <row r="12" spans="1:7" ht="15" customHeight="1" x14ac:dyDescent="0.3">
      <c r="A12" s="31" t="s">
        <v>9</v>
      </c>
      <c r="B12" s="32"/>
      <c r="C12" s="32"/>
      <c r="D12" s="32"/>
      <c r="E12" s="32"/>
      <c r="F12" s="32"/>
      <c r="G12" s="32"/>
    </row>
    <row r="13" spans="1:7" ht="15" customHeight="1" x14ac:dyDescent="0.3">
      <c r="A13" s="25" t="s">
        <v>10</v>
      </c>
      <c r="B13" s="26"/>
      <c r="C13" s="26"/>
      <c r="D13" s="26"/>
      <c r="E13" s="26"/>
      <c r="F13" s="26"/>
      <c r="G13" s="26"/>
    </row>
    <row r="14" spans="1:7" ht="15" customHeight="1" x14ac:dyDescent="0.3">
      <c r="A14" s="31" t="s">
        <v>11</v>
      </c>
      <c r="B14" s="32"/>
      <c r="C14" s="32"/>
      <c r="D14" s="32"/>
      <c r="E14" s="32"/>
      <c r="F14" s="32"/>
      <c r="G14" s="32"/>
    </row>
    <row r="15" spans="1:7" ht="15" customHeight="1" x14ac:dyDescent="0.3">
      <c r="A15" s="25" t="s">
        <v>12</v>
      </c>
      <c r="B15" s="26"/>
      <c r="C15" s="26"/>
      <c r="D15" s="26"/>
      <c r="E15" s="26"/>
      <c r="F15" s="26"/>
      <c r="G15" s="26"/>
    </row>
    <row r="16" spans="1:7" ht="15" customHeight="1" x14ac:dyDescent="0.3">
      <c r="A16" s="31" t="s">
        <v>13</v>
      </c>
      <c r="B16" s="32"/>
      <c r="C16" s="32"/>
      <c r="D16" s="32"/>
      <c r="E16" s="32"/>
      <c r="F16" s="32"/>
      <c r="G16" s="32"/>
    </row>
    <row r="17" spans="1:7" ht="25.95" customHeight="1" x14ac:dyDescent="0.3">
      <c r="A17" s="25" t="s">
        <v>14</v>
      </c>
      <c r="B17" s="26"/>
      <c r="C17" s="26"/>
      <c r="D17" s="26"/>
      <c r="E17" s="26"/>
      <c r="F17" s="26"/>
      <c r="G17" s="26"/>
    </row>
    <row r="19" spans="1:7" ht="22.05" customHeight="1" x14ac:dyDescent="0.3">
      <c r="A19" s="29" t="s">
        <v>15</v>
      </c>
      <c r="B19" s="30"/>
      <c r="C19" s="30"/>
      <c r="D19" s="30"/>
      <c r="E19" s="30"/>
      <c r="F19" s="30"/>
      <c r="G19" s="30"/>
    </row>
    <row r="20" spans="1:7" ht="25.95" customHeight="1" x14ac:dyDescent="0.3">
      <c r="A20" s="31" t="s">
        <v>16</v>
      </c>
      <c r="B20" s="32"/>
      <c r="C20" s="32"/>
      <c r="D20" s="32"/>
      <c r="E20" s="32"/>
      <c r="F20" s="32"/>
      <c r="G20" s="32"/>
    </row>
    <row r="21" spans="1:7" ht="25.95" customHeight="1" x14ac:dyDescent="0.3">
      <c r="A21" s="25" t="s">
        <v>17</v>
      </c>
      <c r="B21" s="26"/>
      <c r="C21" s="26"/>
      <c r="D21" s="26"/>
      <c r="E21" s="26"/>
      <c r="F21" s="26"/>
      <c r="G21" s="26"/>
    </row>
    <row r="22" spans="1:7" ht="25.95" customHeight="1" x14ac:dyDescent="0.3">
      <c r="A22" s="31" t="s">
        <v>18</v>
      </c>
      <c r="B22" s="32"/>
      <c r="C22" s="32"/>
      <c r="D22" s="32"/>
      <c r="E22" s="32"/>
      <c r="F22" s="32"/>
      <c r="G22" s="32"/>
    </row>
    <row r="24" spans="1:7" ht="22.05" customHeight="1" x14ac:dyDescent="0.3">
      <c r="A24" s="29" t="s">
        <v>19</v>
      </c>
      <c r="B24" s="30"/>
      <c r="C24" s="30"/>
      <c r="D24" s="30"/>
      <c r="E24" s="30"/>
      <c r="F24" s="30"/>
      <c r="G24" s="30"/>
    </row>
    <row r="25" spans="1:7" ht="25.95" customHeight="1" x14ac:dyDescent="0.3">
      <c r="A25" s="25" t="s">
        <v>20</v>
      </c>
      <c r="B25" s="26"/>
      <c r="C25" s="26"/>
      <c r="D25" s="26"/>
      <c r="E25" s="26"/>
      <c r="F25" s="26"/>
      <c r="G25" s="26"/>
    </row>
    <row r="26" spans="1:7" ht="25.95" customHeight="1" x14ac:dyDescent="0.3">
      <c r="A26" s="31" t="s">
        <v>21</v>
      </c>
      <c r="B26" s="32"/>
      <c r="C26" s="32"/>
      <c r="D26" s="32"/>
      <c r="E26" s="32"/>
      <c r="F26" s="32"/>
      <c r="G26" s="32"/>
    </row>
    <row r="27" spans="1:7" ht="15" customHeight="1" x14ac:dyDescent="0.3">
      <c r="A27" s="25" t="s">
        <v>22</v>
      </c>
      <c r="B27" s="26"/>
      <c r="C27" s="26"/>
      <c r="D27" s="26"/>
      <c r="E27" s="26"/>
      <c r="F27" s="26"/>
      <c r="G27" s="26"/>
    </row>
    <row r="28" spans="1:7" ht="15" customHeight="1" x14ac:dyDescent="0.3">
      <c r="A28" s="31" t="s">
        <v>23</v>
      </c>
      <c r="B28" s="32"/>
      <c r="C28" s="32"/>
      <c r="D28" s="32"/>
      <c r="E28" s="32"/>
      <c r="F28" s="32"/>
      <c r="G28" s="32"/>
    </row>
    <row r="30" spans="1:7" ht="22.05" customHeight="1" x14ac:dyDescent="0.3">
      <c r="A30" s="29" t="s">
        <v>24</v>
      </c>
      <c r="B30" s="30"/>
      <c r="C30" s="30"/>
      <c r="D30" s="30"/>
      <c r="E30" s="30"/>
      <c r="F30" s="30"/>
      <c r="G30" s="30"/>
    </row>
    <row r="31" spans="1:7" ht="25.95" customHeight="1" x14ac:dyDescent="0.3">
      <c r="A31" s="25" t="s">
        <v>25</v>
      </c>
      <c r="B31" s="26"/>
      <c r="C31" s="26"/>
      <c r="D31" s="26"/>
      <c r="E31" s="26"/>
      <c r="F31" s="26"/>
      <c r="G31" s="26"/>
    </row>
    <row r="32" spans="1:7" ht="25.95" customHeight="1" x14ac:dyDescent="0.3">
      <c r="A32" s="31" t="s">
        <v>26</v>
      </c>
      <c r="B32" s="32"/>
      <c r="C32" s="32"/>
      <c r="D32" s="32"/>
      <c r="E32" s="32"/>
      <c r="F32" s="32"/>
      <c r="G32" s="32"/>
    </row>
    <row r="33" spans="1:7" ht="25.95" customHeight="1" x14ac:dyDescent="0.3">
      <c r="A33" s="25" t="s">
        <v>27</v>
      </c>
      <c r="B33" s="26"/>
      <c r="C33" s="26"/>
      <c r="D33" s="26"/>
      <c r="E33" s="26"/>
      <c r="F33" s="26"/>
      <c r="G33" s="26"/>
    </row>
    <row r="35" spans="1:7" ht="22.05" customHeight="1" x14ac:dyDescent="0.3">
      <c r="A35" s="36" t="str">
        <f>HYPERLINK("01_Matriz_Diagnostico_y_Auditoria_360.xlsx","Empezar por el Paso 1 ▶")</f>
        <v>Empezar por el Paso 1 ▶</v>
      </c>
      <c r="B35" s="37"/>
      <c r="C35" s="36" t="str">
        <f>HYPERLINK("Manual_Tecnico_Metodologia_MARCA.html","Manual Técnico completo")</f>
        <v>Manual Técnico completo</v>
      </c>
      <c r="D35" s="37"/>
      <c r="E35" s="36" t="str">
        <f>HYPERLINK("Guia_Prompts_IA_Marca_Personal.html","Guía de Prompts de IA")</f>
        <v>Guía de Prompts de IA</v>
      </c>
      <c r="F35" s="37"/>
      <c r="G35" s="37"/>
    </row>
  </sheetData>
  <mergeCells count="31">
    <mergeCell ref="C35:D35"/>
    <mergeCell ref="A13:G13"/>
    <mergeCell ref="A9:G9"/>
    <mergeCell ref="A31:G31"/>
    <mergeCell ref="A24:G24"/>
    <mergeCell ref="A30:G30"/>
    <mergeCell ref="A15:G15"/>
    <mergeCell ref="A11:G11"/>
    <mergeCell ref="A35:B35"/>
    <mergeCell ref="A27:G27"/>
    <mergeCell ref="A26:G26"/>
    <mergeCell ref="E35:G35"/>
    <mergeCell ref="A32:G32"/>
    <mergeCell ref="A14:G14"/>
    <mergeCell ref="A17:G17"/>
    <mergeCell ref="A22:G22"/>
    <mergeCell ref="A33:G33"/>
    <mergeCell ref="A1:G1"/>
    <mergeCell ref="A6:G6"/>
    <mergeCell ref="A16:G16"/>
    <mergeCell ref="A7:G7"/>
    <mergeCell ref="A25:G25"/>
    <mergeCell ref="A3:G3"/>
    <mergeCell ref="A21:G21"/>
    <mergeCell ref="A12:G12"/>
    <mergeCell ref="A2:G2"/>
    <mergeCell ref="A4:G4"/>
    <mergeCell ref="A20:G20"/>
    <mergeCell ref="A19:G19"/>
    <mergeCell ref="A28:G28"/>
    <mergeCell ref="A8:G8"/>
  </mergeCells>
  <pageMargins left="0.4" right="0.4" top="0.55000000000000004" bottom="0.55000000000000004" header="0.25" footer="0.25"/>
  <pageSetup fitToHeight="0" orientation="portrait"/>
  <headerFooter>
    <oddHeader>&amp;L&amp;8 &amp;K7C3AEDSistema M.A.R.C.A. 360°&amp;R&amp;8 &amp;K94A3B8XPROF · Marca Personal</oddHeader>
    <oddFooter>&amp;L&amp;8 &amp;K475569XPROF Soluciones de Crecimiento &amp; Innovación&amp;C&amp;8 &amp;K94A3B8MARCA-00-INDEX&amp;R&amp;8 &amp;K475569Página &amp;P de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1"/>
  <sheetViews>
    <sheetView view="pageLayout" showGridLines="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8.88671875" defaultRowHeight="14.4" x14ac:dyDescent="0.3"/>
  <cols>
    <col min="1" max="1" width="17" customWidth="1"/>
    <col min="2" max="2" width="36" customWidth="1"/>
    <col min="3" max="3" width="19" customWidth="1"/>
    <col min="4" max="4" width="52" customWidth="1"/>
    <col min="5" max="5" width="9" customWidth="1"/>
    <col min="6" max="6" width="17" customWidth="1"/>
    <col min="7" max="7" width="46" customWidth="1"/>
    <col min="8" max="8" width="13" customWidth="1"/>
  </cols>
  <sheetData>
    <row r="1" spans="1:8" ht="30" customHeight="1" x14ac:dyDescent="0.3">
      <c r="A1" s="27" t="s">
        <v>0</v>
      </c>
      <c r="B1" s="28"/>
      <c r="C1" s="28"/>
      <c r="D1" s="28"/>
      <c r="E1" s="28"/>
      <c r="F1" s="28"/>
      <c r="G1" s="28"/>
      <c r="H1" s="28"/>
    </row>
    <row r="2" spans="1:8" ht="24" customHeight="1" x14ac:dyDescent="0.3">
      <c r="A2" s="34" t="s">
        <v>28</v>
      </c>
      <c r="B2" s="28"/>
      <c r="C2" s="28"/>
      <c r="D2" s="28"/>
      <c r="E2" s="28"/>
      <c r="F2" s="28"/>
      <c r="G2" s="28"/>
      <c r="H2" s="28"/>
    </row>
    <row r="3" spans="1:8" ht="31.95" customHeight="1" x14ac:dyDescent="0.3">
      <c r="A3" s="33" t="s">
        <v>29</v>
      </c>
      <c r="B3" s="28"/>
      <c r="C3" s="28"/>
      <c r="D3" s="28"/>
      <c r="E3" s="28"/>
      <c r="F3" s="28"/>
      <c r="G3" s="28"/>
      <c r="H3" s="28"/>
    </row>
    <row r="4" spans="1:8" ht="16.95" customHeight="1" x14ac:dyDescent="0.3">
      <c r="A4" s="35" t="s">
        <v>30</v>
      </c>
      <c r="B4" s="28"/>
      <c r="C4" s="28"/>
      <c r="D4" s="28"/>
      <c r="E4" s="28"/>
      <c r="F4" s="28"/>
      <c r="G4" s="28"/>
      <c r="H4" s="28"/>
    </row>
    <row r="5" spans="1:8" ht="16.05" customHeight="1" x14ac:dyDescent="0.3">
      <c r="A5" s="42" t="s">
        <v>31</v>
      </c>
      <c r="B5" s="30"/>
      <c r="C5" s="30"/>
      <c r="D5" s="30"/>
      <c r="E5" s="30"/>
      <c r="F5" s="30"/>
      <c r="G5" s="30"/>
      <c r="H5" s="30"/>
    </row>
    <row r="6" spans="1:8" ht="31.95" customHeight="1" x14ac:dyDescent="0.3">
      <c r="A6" s="2" t="s">
        <v>32</v>
      </c>
      <c r="B6" s="2" t="s">
        <v>33</v>
      </c>
      <c r="C6" s="2" t="s">
        <v>34</v>
      </c>
      <c r="D6" s="2" t="s">
        <v>35</v>
      </c>
      <c r="E6" s="2" t="s">
        <v>36</v>
      </c>
      <c r="F6" s="2" t="s">
        <v>37</v>
      </c>
      <c r="G6" s="2" t="s">
        <v>38</v>
      </c>
      <c r="H6" s="2" t="s">
        <v>39</v>
      </c>
    </row>
    <row r="7" spans="1:8" ht="40.049999999999997" customHeight="1" x14ac:dyDescent="0.3">
      <c r="A7" s="3" t="s">
        <v>40</v>
      </c>
      <c r="B7" s="4" t="s">
        <v>41</v>
      </c>
      <c r="C7" s="5" t="s">
        <v>42</v>
      </c>
      <c r="D7" s="6" t="s">
        <v>43</v>
      </c>
      <c r="E7" s="5" t="s">
        <v>44</v>
      </c>
      <c r="F7" s="5" t="s">
        <v>45</v>
      </c>
      <c r="G7" s="7" t="s">
        <v>46</v>
      </c>
      <c r="H7" s="8" t="str">
        <f>HYPERLINK("01_Matriz_Diagnostico_y_Auditoria_360.xlsx","Abrir ▶")</f>
        <v>Abrir ▶</v>
      </c>
    </row>
    <row r="8" spans="1:8" ht="40.049999999999997" customHeight="1" x14ac:dyDescent="0.3">
      <c r="A8" s="9" t="s">
        <v>47</v>
      </c>
      <c r="B8" s="10" t="s">
        <v>48</v>
      </c>
      <c r="C8" s="11" t="s">
        <v>42</v>
      </c>
      <c r="D8" s="12" t="s">
        <v>49</v>
      </c>
      <c r="E8" s="11" t="s">
        <v>50</v>
      </c>
      <c r="F8" s="11" t="s">
        <v>51</v>
      </c>
      <c r="G8" s="13" t="s">
        <v>52</v>
      </c>
      <c r="H8" s="8" t="str">
        <f>HYPERLINK("02_Lienzo_Canvas_Personal_Estrategico.xlsx","Abrir ▶")</f>
        <v>Abrir ▶</v>
      </c>
    </row>
    <row r="9" spans="1:8" ht="40.049999999999997" customHeight="1" x14ac:dyDescent="0.3">
      <c r="A9" s="3" t="s">
        <v>53</v>
      </c>
      <c r="B9" s="4" t="s">
        <v>54</v>
      </c>
      <c r="C9" s="5" t="s">
        <v>55</v>
      </c>
      <c r="D9" s="6" t="s">
        <v>56</v>
      </c>
      <c r="E9" s="5" t="s">
        <v>44</v>
      </c>
      <c r="F9" s="5" t="s">
        <v>57</v>
      </c>
      <c r="G9" s="7" t="s">
        <v>58</v>
      </c>
      <c r="H9" s="8" t="str">
        <f>HYPERLINK("03_Matriz_Posicionamiento_y_Diferenciacion.xlsx","Abrir ▶")</f>
        <v>Abrir ▶</v>
      </c>
    </row>
    <row r="10" spans="1:8" ht="40.049999999999997" customHeight="1" x14ac:dyDescent="0.3">
      <c r="A10" s="9" t="s">
        <v>59</v>
      </c>
      <c r="B10" s="10" t="s">
        <v>60</v>
      </c>
      <c r="C10" s="11" t="s">
        <v>61</v>
      </c>
      <c r="D10" s="12" t="s">
        <v>62</v>
      </c>
      <c r="E10" s="11" t="s">
        <v>44</v>
      </c>
      <c r="F10" s="11" t="s">
        <v>57</v>
      </c>
      <c r="G10" s="13" t="s">
        <v>63</v>
      </c>
      <c r="H10" s="8" t="str">
        <f>HYPERLINK("04_Plan_Estrategico_Contenidos_y_Thought_Leadership.xlsx","Abrir ▶")</f>
        <v>Abrir ▶</v>
      </c>
    </row>
    <row r="11" spans="1:8" ht="40.049999999999997" customHeight="1" x14ac:dyDescent="0.3">
      <c r="A11" s="3" t="s">
        <v>64</v>
      </c>
      <c r="B11" s="4" t="s">
        <v>65</v>
      </c>
      <c r="C11" s="5" t="s">
        <v>66</v>
      </c>
      <c r="D11" s="6" t="s">
        <v>67</v>
      </c>
      <c r="E11" s="5" t="s">
        <v>44</v>
      </c>
      <c r="F11" s="5" t="s">
        <v>68</v>
      </c>
      <c r="G11" s="7" t="s">
        <v>69</v>
      </c>
      <c r="H11" s="8" t="str">
        <f>HYPERLINK("05_Matriz_Networking_Alianzas_y_Monetizacion.xlsx","Abrir ▶")</f>
        <v>Abrir ▶</v>
      </c>
    </row>
    <row r="12" spans="1:8" ht="40.049999999999997" customHeight="1" x14ac:dyDescent="0.3">
      <c r="A12" s="9" t="s">
        <v>70</v>
      </c>
      <c r="B12" s="10" t="s">
        <v>71</v>
      </c>
      <c r="C12" s="11" t="s">
        <v>72</v>
      </c>
      <c r="D12" s="12" t="s">
        <v>73</v>
      </c>
      <c r="E12" s="11" t="s">
        <v>50</v>
      </c>
      <c r="F12" s="11" t="s">
        <v>74</v>
      </c>
      <c r="G12" s="13" t="s">
        <v>75</v>
      </c>
      <c r="H12" s="8" t="str">
        <f>HYPERLINK("06_Dashboard_Integral_Huella_y_Metricas_KPI.xlsx","Abrir ▶")</f>
        <v>Abrir ▶</v>
      </c>
    </row>
    <row r="13" spans="1:8" ht="40.049999999999997" customHeight="1" x14ac:dyDescent="0.3">
      <c r="A13" s="3" t="s">
        <v>76</v>
      </c>
      <c r="B13" s="4" t="s">
        <v>77</v>
      </c>
      <c r="C13" s="5" t="s">
        <v>78</v>
      </c>
      <c r="D13" s="6" t="s">
        <v>79</v>
      </c>
      <c r="E13" s="5" t="s">
        <v>80</v>
      </c>
      <c r="F13" s="5" t="s">
        <v>81</v>
      </c>
      <c r="G13" s="7" t="s">
        <v>82</v>
      </c>
      <c r="H13" s="14" t="s">
        <v>83</v>
      </c>
    </row>
    <row r="15" spans="1:8" ht="22.05" customHeight="1" x14ac:dyDescent="0.3">
      <c r="A15" s="38" t="s">
        <v>84</v>
      </c>
      <c r="B15" s="30"/>
      <c r="C15" s="30"/>
      <c r="D15" s="30"/>
      <c r="E15" s="30"/>
      <c r="F15" s="30"/>
      <c r="G15" s="30"/>
      <c r="H15" s="30"/>
    </row>
    <row r="16" spans="1:8" ht="25.95" customHeight="1" x14ac:dyDescent="0.3">
      <c r="A16" s="41" t="s">
        <v>85</v>
      </c>
      <c r="B16" s="40"/>
      <c r="C16" s="40"/>
      <c r="D16" s="39" t="s">
        <v>86</v>
      </c>
      <c r="E16" s="40"/>
      <c r="F16" s="40"/>
      <c r="G16" s="40"/>
      <c r="H16" s="1" t="str">
        <f>HYPERLINK("Manual_Tecnico_Metodologia_MARCA.html","Abrir ▶")</f>
        <v>Abrir ▶</v>
      </c>
    </row>
    <row r="17" spans="1:8" ht="25.95" customHeight="1" x14ac:dyDescent="0.3">
      <c r="A17" s="41" t="s">
        <v>87</v>
      </c>
      <c r="B17" s="40"/>
      <c r="C17" s="40"/>
      <c r="D17" s="39" t="s">
        <v>88</v>
      </c>
      <c r="E17" s="40"/>
      <c r="F17" s="40"/>
      <c r="G17" s="40"/>
      <c r="H17" s="1" t="str">
        <f>HYPERLINK("Presentacion_Metodologia_MARCA.html","Abrir ▶")</f>
        <v>Abrir ▶</v>
      </c>
    </row>
    <row r="18" spans="1:8" ht="25.95" customHeight="1" x14ac:dyDescent="0.3">
      <c r="A18" s="41" t="s">
        <v>89</v>
      </c>
      <c r="B18" s="40"/>
      <c r="C18" s="40"/>
      <c r="D18" s="39" t="s">
        <v>90</v>
      </c>
      <c r="E18" s="40"/>
      <c r="F18" s="40"/>
      <c r="G18" s="40"/>
      <c r="H18" s="1" t="str">
        <f>HYPERLINK("Guia_Prompts_IA_Marca_Personal.html","Abrir ▶")</f>
        <v>Abrir ▶</v>
      </c>
    </row>
    <row r="19" spans="1:8" ht="25.95" customHeight="1" x14ac:dyDescent="0.3">
      <c r="A19" s="41" t="s">
        <v>91</v>
      </c>
      <c r="B19" s="40"/>
      <c r="C19" s="40"/>
      <c r="D19" s="39" t="s">
        <v>92</v>
      </c>
      <c r="E19" s="40"/>
      <c r="F19" s="40"/>
      <c r="G19" s="40"/>
      <c r="H19" s="1" t="str">
        <f>HYPERLINK("index.html","Abrir ▶")</f>
        <v>Abrir ▶</v>
      </c>
    </row>
    <row r="21" spans="1:8" ht="22.05" customHeight="1" x14ac:dyDescent="0.3">
      <c r="A21" s="36" t="str">
        <f>HYPERLINK("01_Matriz_Diagnostico_y_Auditoria_360.xlsx","Empezar por el Paso 1 ▶")</f>
        <v>Empezar por el Paso 1 ▶</v>
      </c>
      <c r="B21" s="37"/>
      <c r="C21" s="36" t="str">
        <f>HYPERLINK("Manual_Tecnico_Metodologia_MARCA.html","Manual Técnico completo")</f>
        <v>Manual Técnico completo</v>
      </c>
      <c r="D21" s="37"/>
      <c r="E21" s="36" t="str">
        <f>HYPERLINK("Guia_Prompts_IA_Marca_Personal.html","Guía de Prompts de IA")</f>
        <v>Guía de Prompts de IA</v>
      </c>
      <c r="F21" s="37"/>
      <c r="G21" s="37"/>
      <c r="H21" s="37"/>
    </row>
  </sheetData>
  <mergeCells count="17">
    <mergeCell ref="A1:H1"/>
    <mergeCell ref="A4:H4"/>
    <mergeCell ref="D18:G18"/>
    <mergeCell ref="A3:H3"/>
    <mergeCell ref="A19:C19"/>
    <mergeCell ref="D17:G17"/>
    <mergeCell ref="A21:B21"/>
    <mergeCell ref="A15:H15"/>
    <mergeCell ref="C21:D21"/>
    <mergeCell ref="A2:H2"/>
    <mergeCell ref="D16:G16"/>
    <mergeCell ref="A17:C17"/>
    <mergeCell ref="A18:C18"/>
    <mergeCell ref="E21:H21"/>
    <mergeCell ref="D19:G19"/>
    <mergeCell ref="A5:H5"/>
    <mergeCell ref="A16:C16"/>
  </mergeCells>
  <pageMargins left="0.4" right="0.4" top="0.55000000000000004" bottom="0.55000000000000004" header="0.25" footer="0.25"/>
  <pageSetup fitToHeight="0" orientation="landscape"/>
  <headerFooter>
    <oddHeader>&amp;L&amp;8 &amp;K7C3AEDSistema M.A.R.C.A. 360°&amp;R&amp;8 &amp;K94A3B8XPROF · Marca Personal</oddHeader>
    <oddFooter>&amp;L&amp;8 &amp;K475569XPROF Soluciones de Crecimiento &amp; Innovación&amp;C&amp;8 &amp;K94A3B8MARCA-00-INDEX&amp;R&amp;8 &amp;K475569Página &amp;P de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1"/>
  <sheetViews>
    <sheetView view="pageLayout" showGridLines="0" workbookViewId="0">
      <pane xSplit="2" ySplit="6" topLeftCell="C7" activePane="bottomRight" state="frozen"/>
      <selection pane="topRight"/>
      <selection pane="bottomLeft"/>
      <selection pane="bottomRight"/>
    </sheetView>
  </sheetViews>
  <sheetFormatPr baseColWidth="10" defaultColWidth="8.88671875" defaultRowHeight="14.4" x14ac:dyDescent="0.3"/>
  <cols>
    <col min="1" max="1" width="10" customWidth="1"/>
    <col min="2" max="2" width="20" customWidth="1"/>
    <col min="3" max="3" width="42" customWidth="1"/>
    <col min="4" max="4" width="18" customWidth="1"/>
    <col min="5" max="5" width="54" customWidth="1"/>
    <col min="6" max="6" width="10" customWidth="1"/>
    <col min="7" max="7" width="16" customWidth="1"/>
    <col min="8" max="8" width="34" customWidth="1"/>
  </cols>
  <sheetData>
    <row r="1" spans="1:8" ht="30" customHeight="1" x14ac:dyDescent="0.3">
      <c r="A1" s="27" t="s">
        <v>0</v>
      </c>
      <c r="B1" s="28"/>
      <c r="C1" s="28"/>
      <c r="D1" s="28"/>
      <c r="E1" s="28"/>
      <c r="F1" s="28"/>
      <c r="G1" s="28"/>
      <c r="H1" s="28"/>
    </row>
    <row r="2" spans="1:8" ht="24" customHeight="1" x14ac:dyDescent="0.3">
      <c r="A2" s="34" t="s">
        <v>93</v>
      </c>
      <c r="B2" s="28"/>
      <c r="C2" s="28"/>
      <c r="D2" s="28"/>
      <c r="E2" s="28"/>
      <c r="F2" s="28"/>
      <c r="G2" s="28"/>
      <c r="H2" s="28"/>
    </row>
    <row r="3" spans="1:8" ht="31.95" customHeight="1" x14ac:dyDescent="0.3">
      <c r="A3" s="33" t="s">
        <v>94</v>
      </c>
      <c r="B3" s="28"/>
      <c r="C3" s="28"/>
      <c r="D3" s="28"/>
      <c r="E3" s="28"/>
      <c r="F3" s="28"/>
      <c r="G3" s="28"/>
      <c r="H3" s="28"/>
    </row>
    <row r="4" spans="1:8" ht="16.95" customHeight="1" x14ac:dyDescent="0.3">
      <c r="A4" s="35" t="s">
        <v>95</v>
      </c>
      <c r="B4" s="28"/>
      <c r="C4" s="28"/>
      <c r="D4" s="28"/>
      <c r="E4" s="28"/>
      <c r="F4" s="28"/>
      <c r="G4" s="28"/>
      <c r="H4" s="28"/>
    </row>
    <row r="5" spans="1:8" ht="16.05" customHeight="1" x14ac:dyDescent="0.3">
      <c r="A5" s="42" t="s">
        <v>96</v>
      </c>
      <c r="B5" s="30"/>
      <c r="C5" s="30"/>
      <c r="D5" s="30"/>
      <c r="E5" s="30"/>
      <c r="F5" s="30"/>
      <c r="G5" s="30"/>
      <c r="H5" s="30"/>
    </row>
    <row r="6" spans="1:8" ht="31.95" customHeight="1" x14ac:dyDescent="0.3">
      <c r="A6" s="2" t="s">
        <v>97</v>
      </c>
      <c r="B6" s="2" t="s">
        <v>34</v>
      </c>
      <c r="C6" s="2" t="s">
        <v>98</v>
      </c>
      <c r="D6" s="2" t="s">
        <v>33</v>
      </c>
      <c r="E6" s="2" t="s">
        <v>99</v>
      </c>
      <c r="F6" s="2" t="s">
        <v>100</v>
      </c>
      <c r="G6" s="2" t="s">
        <v>101</v>
      </c>
      <c r="H6" s="2" t="s">
        <v>102</v>
      </c>
    </row>
    <row r="7" spans="1:8" ht="31.95" customHeight="1" x14ac:dyDescent="0.3">
      <c r="A7" s="15" t="s">
        <v>103</v>
      </c>
      <c r="B7" s="16" t="s">
        <v>42</v>
      </c>
      <c r="C7" s="4" t="s">
        <v>104</v>
      </c>
      <c r="D7" s="5" t="s">
        <v>40</v>
      </c>
      <c r="E7" s="6" t="s">
        <v>105</v>
      </c>
      <c r="F7" s="5">
        <v>3</v>
      </c>
      <c r="G7" s="5" t="s">
        <v>106</v>
      </c>
      <c r="H7" s="17" t="str">
        <f t="shared" ref="H7:H18" si="0">IF(G7="Completado","Hito cerrado. Guarda una copia del archivo antes de seguir.",IF(G7="En proceso","En curso. Termínalo antes de abrir el siguiente instrumento.","Sin empezar. Bloquea las horas en tu agenda como si fuera una reunión con un cliente."))</f>
        <v>Sin empezar. Bloquea las horas en tu agenda como si fuera una reunión con un cliente.</v>
      </c>
    </row>
    <row r="8" spans="1:8" ht="31.95" customHeight="1" x14ac:dyDescent="0.3">
      <c r="A8" s="18" t="s">
        <v>107</v>
      </c>
      <c r="B8" s="19" t="s">
        <v>42</v>
      </c>
      <c r="C8" s="10" t="s">
        <v>108</v>
      </c>
      <c r="D8" s="11" t="s">
        <v>40</v>
      </c>
      <c r="E8" s="12" t="s">
        <v>109</v>
      </c>
      <c r="F8" s="11">
        <v>4</v>
      </c>
      <c r="G8" s="11" t="s">
        <v>106</v>
      </c>
      <c r="H8" s="17" t="str">
        <f t="shared" si="0"/>
        <v>Sin empezar. Bloquea las horas en tu agenda como si fuera una reunión con un cliente.</v>
      </c>
    </row>
    <row r="9" spans="1:8" ht="31.95" customHeight="1" x14ac:dyDescent="0.3">
      <c r="A9" s="15" t="s">
        <v>110</v>
      </c>
      <c r="B9" s="16" t="s">
        <v>42</v>
      </c>
      <c r="C9" s="4" t="s">
        <v>111</v>
      </c>
      <c r="D9" s="5" t="s">
        <v>40</v>
      </c>
      <c r="E9" s="6" t="s">
        <v>112</v>
      </c>
      <c r="F9" s="5">
        <v>3</v>
      </c>
      <c r="G9" s="5" t="s">
        <v>106</v>
      </c>
      <c r="H9" s="17" t="str">
        <f t="shared" si="0"/>
        <v>Sin empezar. Bloquea las horas en tu agenda como si fuera una reunión con un cliente.</v>
      </c>
    </row>
    <row r="10" spans="1:8" ht="31.95" customHeight="1" x14ac:dyDescent="0.3">
      <c r="A10" s="18" t="s">
        <v>113</v>
      </c>
      <c r="B10" s="19" t="s">
        <v>42</v>
      </c>
      <c r="C10" s="10" t="s">
        <v>114</v>
      </c>
      <c r="D10" s="11" t="s">
        <v>47</v>
      </c>
      <c r="E10" s="12" t="s">
        <v>115</v>
      </c>
      <c r="F10" s="11">
        <v>4</v>
      </c>
      <c r="G10" s="11" t="s">
        <v>106</v>
      </c>
      <c r="H10" s="17" t="str">
        <f t="shared" si="0"/>
        <v>Sin empezar. Bloquea las horas en tu agenda como si fuera una reunión con un cliente.</v>
      </c>
    </row>
    <row r="11" spans="1:8" ht="31.95" customHeight="1" x14ac:dyDescent="0.3">
      <c r="A11" s="15" t="s">
        <v>116</v>
      </c>
      <c r="B11" s="16" t="s">
        <v>42</v>
      </c>
      <c r="C11" s="4" t="s">
        <v>117</v>
      </c>
      <c r="D11" s="5" t="s">
        <v>47</v>
      </c>
      <c r="E11" s="6" t="s">
        <v>118</v>
      </c>
      <c r="F11" s="5">
        <v>3</v>
      </c>
      <c r="G11" s="5" t="s">
        <v>106</v>
      </c>
      <c r="H11" s="17" t="str">
        <f t="shared" si="0"/>
        <v>Sin empezar. Bloquea las horas en tu agenda como si fuera una reunión con un cliente.</v>
      </c>
    </row>
    <row r="12" spans="1:8" ht="31.95" customHeight="1" x14ac:dyDescent="0.3">
      <c r="A12" s="18" t="s">
        <v>119</v>
      </c>
      <c r="B12" s="19" t="s">
        <v>55</v>
      </c>
      <c r="C12" s="10" t="s">
        <v>120</v>
      </c>
      <c r="D12" s="11" t="s">
        <v>53</v>
      </c>
      <c r="E12" s="12" t="s">
        <v>121</v>
      </c>
      <c r="F12" s="11">
        <v>3</v>
      </c>
      <c r="G12" s="11" t="s">
        <v>106</v>
      </c>
      <c r="H12" s="17" t="str">
        <f t="shared" si="0"/>
        <v>Sin empezar. Bloquea las horas en tu agenda como si fuera una reunión con un cliente.</v>
      </c>
    </row>
    <row r="13" spans="1:8" ht="31.95" customHeight="1" x14ac:dyDescent="0.3">
      <c r="A13" s="15" t="s">
        <v>122</v>
      </c>
      <c r="B13" s="16" t="s">
        <v>55</v>
      </c>
      <c r="C13" s="4" t="s">
        <v>123</v>
      </c>
      <c r="D13" s="5" t="s">
        <v>53</v>
      </c>
      <c r="E13" s="6" t="s">
        <v>124</v>
      </c>
      <c r="F13" s="5">
        <v>4</v>
      </c>
      <c r="G13" s="5" t="s">
        <v>106</v>
      </c>
      <c r="H13" s="17" t="str">
        <f t="shared" si="0"/>
        <v>Sin empezar. Bloquea las horas en tu agenda como si fuera una reunión con un cliente.</v>
      </c>
    </row>
    <row r="14" spans="1:8" ht="31.95" customHeight="1" x14ac:dyDescent="0.3">
      <c r="A14" s="18" t="s">
        <v>125</v>
      </c>
      <c r="B14" s="19" t="s">
        <v>55</v>
      </c>
      <c r="C14" s="10" t="s">
        <v>126</v>
      </c>
      <c r="D14" s="11" t="s">
        <v>53</v>
      </c>
      <c r="E14" s="12" t="s">
        <v>127</v>
      </c>
      <c r="F14" s="11">
        <v>4</v>
      </c>
      <c r="G14" s="11" t="s">
        <v>106</v>
      </c>
      <c r="H14" s="17" t="str">
        <f t="shared" si="0"/>
        <v>Sin empezar. Bloquea las horas en tu agenda como si fuera una reunión con un cliente.</v>
      </c>
    </row>
    <row r="15" spans="1:8" ht="31.95" customHeight="1" x14ac:dyDescent="0.3">
      <c r="A15" s="15" t="s">
        <v>128</v>
      </c>
      <c r="B15" s="16" t="s">
        <v>61</v>
      </c>
      <c r="C15" s="4" t="s">
        <v>129</v>
      </c>
      <c r="D15" s="5" t="s">
        <v>59</v>
      </c>
      <c r="E15" s="6" t="s">
        <v>130</v>
      </c>
      <c r="F15" s="5">
        <v>4</v>
      </c>
      <c r="G15" s="5" t="s">
        <v>106</v>
      </c>
      <c r="H15" s="17" t="str">
        <f t="shared" si="0"/>
        <v>Sin empezar. Bloquea las horas en tu agenda como si fuera una reunión con un cliente.</v>
      </c>
    </row>
    <row r="16" spans="1:8" ht="31.95" customHeight="1" x14ac:dyDescent="0.3">
      <c r="A16" s="18" t="s">
        <v>131</v>
      </c>
      <c r="B16" s="19" t="s">
        <v>61</v>
      </c>
      <c r="C16" s="10" t="s">
        <v>132</v>
      </c>
      <c r="D16" s="11" t="s">
        <v>59</v>
      </c>
      <c r="E16" s="12" t="s">
        <v>133</v>
      </c>
      <c r="F16" s="11">
        <v>6</v>
      </c>
      <c r="G16" s="11" t="s">
        <v>106</v>
      </c>
      <c r="H16" s="17" t="str">
        <f t="shared" si="0"/>
        <v>Sin empezar. Bloquea las horas en tu agenda como si fuera una reunión con un cliente.</v>
      </c>
    </row>
    <row r="17" spans="1:8" ht="31.95" customHeight="1" x14ac:dyDescent="0.3">
      <c r="A17" s="15" t="s">
        <v>134</v>
      </c>
      <c r="B17" s="16" t="s">
        <v>66</v>
      </c>
      <c r="C17" s="4" t="s">
        <v>135</v>
      </c>
      <c r="D17" s="5" t="s">
        <v>64</v>
      </c>
      <c r="E17" s="6" t="s">
        <v>136</v>
      </c>
      <c r="F17" s="5">
        <v>5</v>
      </c>
      <c r="G17" s="5" t="s">
        <v>106</v>
      </c>
      <c r="H17" s="17" t="str">
        <f t="shared" si="0"/>
        <v>Sin empezar. Bloquea las horas en tu agenda como si fuera una reunión con un cliente.</v>
      </c>
    </row>
    <row r="18" spans="1:8" ht="31.95" customHeight="1" x14ac:dyDescent="0.3">
      <c r="A18" s="18" t="s">
        <v>137</v>
      </c>
      <c r="B18" s="19" t="s">
        <v>72</v>
      </c>
      <c r="C18" s="10" t="s">
        <v>138</v>
      </c>
      <c r="D18" s="11" t="s">
        <v>70</v>
      </c>
      <c r="E18" s="12" t="s">
        <v>139</v>
      </c>
      <c r="F18" s="11">
        <v>5</v>
      </c>
      <c r="G18" s="11" t="s">
        <v>106</v>
      </c>
      <c r="H18" s="17" t="str">
        <f t="shared" si="0"/>
        <v>Sin empezar. Bloquea las horas en tu agenda como si fuera una reunión con un cliente.</v>
      </c>
    </row>
    <row r="19" spans="1:8" ht="24" customHeight="1" x14ac:dyDescent="0.3">
      <c r="A19" s="43" t="s">
        <v>140</v>
      </c>
      <c r="B19" s="40"/>
      <c r="C19" s="40"/>
      <c r="D19" s="40"/>
      <c r="E19" s="40"/>
      <c r="F19" s="20">
        <f>SUM(F7:F18)</f>
        <v>48</v>
      </c>
      <c r="G19" s="44" t="str">
        <f>"Avance: "&amp;COUNTIF(G7:G18,"Completado")&amp;" de 12 semanas ("&amp;ROUND(COUNTIF(G7:G18,"Completado")/12*100,0)&amp;"%)"</f>
        <v>Avance: 0 de 12 semanas (0%)</v>
      </c>
      <c r="H19" s="40"/>
    </row>
    <row r="21" spans="1:8" ht="22.05" customHeight="1" x14ac:dyDescent="0.3">
      <c r="A21" s="36" t="str">
        <f>HYPERLINK("01_Matriz_Diagnostico_y_Auditoria_360.xlsx","Empezar por el Paso 1 ▶")</f>
        <v>Empezar por el Paso 1 ▶</v>
      </c>
      <c r="B21" s="37"/>
      <c r="C21" s="36" t="str">
        <f>HYPERLINK("Manual_Tecnico_Metodologia_MARCA.html","Manual Técnico completo")</f>
        <v>Manual Técnico completo</v>
      </c>
      <c r="D21" s="37"/>
      <c r="E21" s="36" t="str">
        <f>HYPERLINK("Guia_Prompts_IA_Marca_Personal.html","Guía de Prompts de IA")</f>
        <v>Guía de Prompts de IA</v>
      </c>
      <c r="F21" s="37"/>
      <c r="G21" s="37"/>
      <c r="H21" s="37"/>
    </row>
  </sheetData>
  <mergeCells count="10">
    <mergeCell ref="A1:H1"/>
    <mergeCell ref="A4:H4"/>
    <mergeCell ref="A3:H3"/>
    <mergeCell ref="A21:B21"/>
    <mergeCell ref="C21:D21"/>
    <mergeCell ref="A2:H2"/>
    <mergeCell ref="A19:E19"/>
    <mergeCell ref="G19:H19"/>
    <mergeCell ref="E21:H21"/>
    <mergeCell ref="A5:H5"/>
  </mergeCells>
  <conditionalFormatting sqref="G7:G18">
    <cfRule type="cellIs" dxfId="11" priority="1" operator="equal">
      <formula>"Completado"</formula>
    </cfRule>
    <cfRule type="cellIs" dxfId="10" priority="2" operator="equal">
      <formula>"En proceso"</formula>
    </cfRule>
    <cfRule type="cellIs" dxfId="9" priority="3" operator="equal">
      <formula>"Pendiente"</formula>
    </cfRule>
  </conditionalFormatting>
  <dataValidations count="1">
    <dataValidation type="list" allowBlank="1" errorTitle="Valor no válido" error="Elige una opción de la lista desplegable." promptTitle="Selecciona" prompt="Haz clic en la flecha y elige una opción." sqref="G7:G18" xr:uid="{00000000-0002-0000-0200-000000000000}">
      <formula1>"Pendiente,En proceso,Completado"</formula1>
    </dataValidation>
  </dataValidations>
  <pageMargins left="0.4" right="0.4" top="0.55000000000000004" bottom="0.55000000000000004" header="0.25" footer="0.25"/>
  <pageSetup fitToHeight="0" orientation="landscape"/>
  <headerFooter>
    <oddHeader>&amp;L&amp;8 &amp;K7C3AEDSistema M.A.R.C.A. 360°&amp;R&amp;8 &amp;K94A3B8XPROF · Marca Personal</oddHeader>
    <oddFooter>&amp;L&amp;8 &amp;K475569XPROF Soluciones de Crecimiento &amp; Innovación&amp;C&amp;8 &amp;K94A3B8MARCA-00-INDEX&amp;R&amp;8 &amp;K475569Página &amp;P de &amp;N</oddFooter>
  </headerFooter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22"/>
  <sheetViews>
    <sheetView view="pageLayout" showGridLines="0" workbookViewId="0">
      <pane xSplit="2" ySplit="6" topLeftCell="C7" activePane="bottomRight" state="frozen"/>
      <selection pane="topRight"/>
      <selection pane="bottomLeft"/>
      <selection pane="bottomRight"/>
    </sheetView>
  </sheetViews>
  <sheetFormatPr baseColWidth="10" defaultColWidth="8.88671875" defaultRowHeight="14.4" x14ac:dyDescent="0.3"/>
  <cols>
    <col min="1" max="1" width="18" customWidth="1"/>
    <col min="2" max="2" width="24" customWidth="1"/>
    <col min="3" max="3" width="72" customWidth="1"/>
    <col min="4" max="4" width="20" customWidth="1"/>
    <col min="5" max="5" width="10" customWidth="1"/>
    <col min="6" max="6" width="16" customWidth="1"/>
    <col min="7" max="7" width="38" customWidth="1"/>
  </cols>
  <sheetData>
    <row r="1" spans="1:7" ht="30" customHeight="1" x14ac:dyDescent="0.3">
      <c r="A1" s="27" t="s">
        <v>0</v>
      </c>
      <c r="B1" s="28"/>
      <c r="C1" s="28"/>
      <c r="D1" s="28"/>
      <c r="E1" s="28"/>
      <c r="F1" s="28"/>
      <c r="G1" s="28"/>
    </row>
    <row r="2" spans="1:7" ht="24" customHeight="1" x14ac:dyDescent="0.3">
      <c r="A2" s="34" t="s">
        <v>141</v>
      </c>
      <c r="B2" s="28"/>
      <c r="C2" s="28"/>
      <c r="D2" s="28"/>
      <c r="E2" s="28"/>
      <c r="F2" s="28"/>
      <c r="G2" s="28"/>
    </row>
    <row r="3" spans="1:7" ht="31.95" customHeight="1" x14ac:dyDescent="0.3">
      <c r="A3" s="33" t="s">
        <v>142</v>
      </c>
      <c r="B3" s="28"/>
      <c r="C3" s="28"/>
      <c r="D3" s="28"/>
      <c r="E3" s="28"/>
      <c r="F3" s="28"/>
      <c r="G3" s="28"/>
    </row>
    <row r="4" spans="1:7" ht="16.95" customHeight="1" x14ac:dyDescent="0.3">
      <c r="A4" s="35" t="s">
        <v>143</v>
      </c>
      <c r="B4" s="28"/>
      <c r="C4" s="28"/>
      <c r="D4" s="28"/>
      <c r="E4" s="28"/>
      <c r="F4" s="28"/>
      <c r="G4" s="28"/>
    </row>
    <row r="5" spans="1:7" ht="16.05" customHeight="1" x14ac:dyDescent="0.3">
      <c r="A5" s="42" t="s">
        <v>96</v>
      </c>
      <c r="B5" s="30"/>
      <c r="C5" s="30"/>
      <c r="D5" s="30"/>
      <c r="E5" s="30"/>
      <c r="F5" s="30"/>
      <c r="G5" s="30"/>
    </row>
    <row r="6" spans="1:7" ht="31.95" customHeight="1" x14ac:dyDescent="0.3">
      <c r="A6" s="2" t="s">
        <v>144</v>
      </c>
      <c r="B6" s="2" t="s">
        <v>145</v>
      </c>
      <c r="C6" s="2" t="s">
        <v>146</v>
      </c>
      <c r="D6" s="2" t="s">
        <v>33</v>
      </c>
      <c r="E6" s="2" t="s">
        <v>100</v>
      </c>
      <c r="F6" s="2" t="s">
        <v>101</v>
      </c>
      <c r="G6" s="2" t="s">
        <v>102</v>
      </c>
    </row>
    <row r="7" spans="1:7" ht="34.049999999999997" customHeight="1" x14ac:dyDescent="0.3">
      <c r="A7" s="15" t="s">
        <v>147</v>
      </c>
      <c r="B7" s="4" t="s">
        <v>148</v>
      </c>
      <c r="C7" s="6" t="s">
        <v>149</v>
      </c>
      <c r="D7" s="5" t="s">
        <v>40</v>
      </c>
      <c r="E7" s="5">
        <v>2.5</v>
      </c>
      <c r="F7" s="5" t="s">
        <v>106</v>
      </c>
      <c r="G7" s="17" t="str">
        <f t="shared" ref="G7:G16" si="0">IF(F7="Completado","Bloque cerrado.",IF(F7="En proceso","En curso. No pases al siguiente bloque sin cerrar este.","Sin empezar. En la ruta exprés el orden es obligatorio: cada bloque usa el resultado del anterior."))</f>
        <v>Sin empezar. En la ruta exprés el orden es obligatorio: cada bloque usa el resultado del anterior.</v>
      </c>
    </row>
    <row r="8" spans="1:7" ht="34.049999999999997" customHeight="1" x14ac:dyDescent="0.3">
      <c r="A8" s="18" t="s">
        <v>150</v>
      </c>
      <c r="B8" s="10" t="s">
        <v>151</v>
      </c>
      <c r="C8" s="12" t="s">
        <v>152</v>
      </c>
      <c r="D8" s="11" t="s">
        <v>153</v>
      </c>
      <c r="E8" s="11">
        <v>2.5</v>
      </c>
      <c r="F8" s="11" t="s">
        <v>106</v>
      </c>
      <c r="G8" s="17" t="str">
        <f t="shared" si="0"/>
        <v>Sin empezar. En la ruta exprés el orden es obligatorio: cada bloque usa el resultado del anterior.</v>
      </c>
    </row>
    <row r="9" spans="1:7" ht="34.049999999999997" customHeight="1" x14ac:dyDescent="0.3">
      <c r="A9" s="15" t="s">
        <v>154</v>
      </c>
      <c r="B9" s="4" t="s">
        <v>155</v>
      </c>
      <c r="C9" s="6" t="s">
        <v>156</v>
      </c>
      <c r="D9" s="5" t="s">
        <v>53</v>
      </c>
      <c r="E9" s="5">
        <v>2.5</v>
      </c>
      <c r="F9" s="5" t="s">
        <v>106</v>
      </c>
      <c r="G9" s="17" t="str">
        <f t="shared" si="0"/>
        <v>Sin empezar. En la ruta exprés el orden es obligatorio: cada bloque usa el resultado del anterior.</v>
      </c>
    </row>
    <row r="10" spans="1:7" ht="34.049999999999997" customHeight="1" x14ac:dyDescent="0.3">
      <c r="A10" s="18" t="s">
        <v>157</v>
      </c>
      <c r="B10" s="10" t="s">
        <v>158</v>
      </c>
      <c r="C10" s="12" t="s">
        <v>159</v>
      </c>
      <c r="D10" s="11" t="s">
        <v>53</v>
      </c>
      <c r="E10" s="11">
        <v>2.5</v>
      </c>
      <c r="F10" s="11" t="s">
        <v>106</v>
      </c>
      <c r="G10" s="17" t="str">
        <f t="shared" si="0"/>
        <v>Sin empezar. En la ruta exprés el orden es obligatorio: cada bloque usa el resultado del anterior.</v>
      </c>
    </row>
    <row r="11" spans="1:7" ht="34.049999999999997" customHeight="1" x14ac:dyDescent="0.3">
      <c r="A11" s="15" t="s">
        <v>160</v>
      </c>
      <c r="B11" s="4" t="s">
        <v>161</v>
      </c>
      <c r="C11" s="6" t="s">
        <v>162</v>
      </c>
      <c r="D11" s="5" t="s">
        <v>163</v>
      </c>
      <c r="E11" s="5">
        <v>2.5</v>
      </c>
      <c r="F11" s="5" t="s">
        <v>106</v>
      </c>
      <c r="G11" s="17" t="str">
        <f t="shared" si="0"/>
        <v>Sin empezar. En la ruta exprés el orden es obligatorio: cada bloque usa el resultado del anterior.</v>
      </c>
    </row>
    <row r="12" spans="1:7" ht="34.049999999999997" customHeight="1" x14ac:dyDescent="0.3">
      <c r="A12" s="18" t="s">
        <v>164</v>
      </c>
      <c r="B12" s="10" t="s">
        <v>165</v>
      </c>
      <c r="C12" s="12" t="s">
        <v>166</v>
      </c>
      <c r="D12" s="11" t="s">
        <v>70</v>
      </c>
      <c r="E12" s="11">
        <v>2.5</v>
      </c>
      <c r="F12" s="11" t="s">
        <v>106</v>
      </c>
      <c r="G12" s="17" t="str">
        <f t="shared" si="0"/>
        <v>Sin empezar. En la ruta exprés el orden es obligatorio: cada bloque usa el resultado del anterior.</v>
      </c>
    </row>
    <row r="13" spans="1:7" ht="34.049999999999997" customHeight="1" x14ac:dyDescent="0.3">
      <c r="A13" s="15" t="s">
        <v>167</v>
      </c>
      <c r="B13" s="4" t="s">
        <v>168</v>
      </c>
      <c r="C13" s="6" t="s">
        <v>169</v>
      </c>
      <c r="D13" s="5" t="s">
        <v>59</v>
      </c>
      <c r="E13" s="5">
        <v>2.5</v>
      </c>
      <c r="F13" s="5" t="s">
        <v>106</v>
      </c>
      <c r="G13" s="17" t="str">
        <f t="shared" si="0"/>
        <v>Sin empezar. En la ruta exprés el orden es obligatorio: cada bloque usa el resultado del anterior.</v>
      </c>
    </row>
    <row r="14" spans="1:7" ht="34.049999999999997" customHeight="1" x14ac:dyDescent="0.3">
      <c r="A14" s="18" t="s">
        <v>170</v>
      </c>
      <c r="B14" s="10" t="s">
        <v>171</v>
      </c>
      <c r="C14" s="12" t="s">
        <v>172</v>
      </c>
      <c r="D14" s="11" t="s">
        <v>163</v>
      </c>
      <c r="E14" s="11">
        <v>2.5</v>
      </c>
      <c r="F14" s="11" t="s">
        <v>106</v>
      </c>
      <c r="G14" s="17" t="str">
        <f t="shared" si="0"/>
        <v>Sin empezar. En la ruta exprés el orden es obligatorio: cada bloque usa el resultado del anterior.</v>
      </c>
    </row>
    <row r="15" spans="1:7" ht="34.049999999999997" customHeight="1" x14ac:dyDescent="0.3">
      <c r="A15" s="15" t="s">
        <v>173</v>
      </c>
      <c r="B15" s="4" t="s">
        <v>174</v>
      </c>
      <c r="C15" s="6" t="s">
        <v>175</v>
      </c>
      <c r="D15" s="5" t="s">
        <v>64</v>
      </c>
      <c r="E15" s="5">
        <v>2.5</v>
      </c>
      <c r="F15" s="5" t="s">
        <v>106</v>
      </c>
      <c r="G15" s="17" t="str">
        <f t="shared" si="0"/>
        <v>Sin empezar. En la ruta exprés el orden es obligatorio: cada bloque usa el resultado del anterior.</v>
      </c>
    </row>
    <row r="16" spans="1:7" ht="34.049999999999997" customHeight="1" x14ac:dyDescent="0.3">
      <c r="A16" s="18" t="s">
        <v>176</v>
      </c>
      <c r="B16" s="10" t="s">
        <v>177</v>
      </c>
      <c r="C16" s="12" t="s">
        <v>178</v>
      </c>
      <c r="D16" s="11" t="s">
        <v>70</v>
      </c>
      <c r="E16" s="11">
        <v>2.5</v>
      </c>
      <c r="F16" s="11" t="s">
        <v>106</v>
      </c>
      <c r="G16" s="17" t="str">
        <f t="shared" si="0"/>
        <v>Sin empezar. En la ruta exprés el orden es obligatorio: cada bloque usa el resultado del anterior.</v>
      </c>
    </row>
    <row r="17" spans="1:7" ht="24" customHeight="1" x14ac:dyDescent="0.3">
      <c r="A17" s="43" t="s">
        <v>179</v>
      </c>
      <c r="B17" s="40"/>
      <c r="C17" s="40"/>
      <c r="D17" s="40"/>
      <c r="E17" s="20">
        <f>SUM(E7:E16)</f>
        <v>25</v>
      </c>
      <c r="F17" s="44" t="str">
        <f>"Avance: "&amp;COUNTIF(F7:F16,"Completado")&amp;" de 10 bloques"</f>
        <v>Avance: 0 de 10 bloques</v>
      </c>
      <c r="G17" s="40"/>
    </row>
    <row r="19" spans="1:7" ht="19.95" customHeight="1" x14ac:dyDescent="0.3">
      <c r="A19" s="48" t="s">
        <v>180</v>
      </c>
      <c r="B19" s="49"/>
      <c r="C19" s="49"/>
      <c r="D19" s="49"/>
      <c r="E19" s="49"/>
      <c r="F19" s="49"/>
      <c r="G19" s="50"/>
    </row>
    <row r="20" spans="1:7" ht="64.05" customHeight="1" x14ac:dyDescent="0.3">
      <c r="A20" s="45" t="s">
        <v>181</v>
      </c>
      <c r="B20" s="46"/>
      <c r="C20" s="46"/>
      <c r="D20" s="46"/>
      <c r="E20" s="46"/>
      <c r="F20" s="46"/>
      <c r="G20" s="47"/>
    </row>
    <row r="22" spans="1:7" ht="22.05" customHeight="1" x14ac:dyDescent="0.3">
      <c r="A22" s="36" t="str">
        <f>HYPERLINK("01_Matriz_Diagnostico_y_Auditoria_360.xlsx","Empezar por el Paso 1 ▶")</f>
        <v>Empezar por el Paso 1 ▶</v>
      </c>
      <c r="B22" s="37"/>
      <c r="C22" s="36" t="str">
        <f>HYPERLINK("Manual_Tecnico_Metodologia_MARCA.html","Manual Técnico completo")</f>
        <v>Manual Técnico completo</v>
      </c>
      <c r="D22" s="37"/>
      <c r="E22" s="36" t="str">
        <f>HYPERLINK("Guia_Prompts_IA_Marca_Personal.html","Guía de Prompts de IA")</f>
        <v>Guía de Prompts de IA</v>
      </c>
      <c r="F22" s="37"/>
      <c r="G22" s="37"/>
    </row>
  </sheetData>
  <mergeCells count="12">
    <mergeCell ref="A17:D17"/>
    <mergeCell ref="A1:G1"/>
    <mergeCell ref="E22:G22"/>
    <mergeCell ref="A3:G3"/>
    <mergeCell ref="A4:G4"/>
    <mergeCell ref="A20:G20"/>
    <mergeCell ref="A2:G2"/>
    <mergeCell ref="C22:D22"/>
    <mergeCell ref="A19:G19"/>
    <mergeCell ref="F17:G17"/>
    <mergeCell ref="A22:B22"/>
    <mergeCell ref="A5:G5"/>
  </mergeCells>
  <conditionalFormatting sqref="F7:F16">
    <cfRule type="cellIs" dxfId="8" priority="1" operator="equal">
      <formula>"Completado"</formula>
    </cfRule>
    <cfRule type="cellIs" dxfId="7" priority="2" operator="equal">
      <formula>"En proceso"</formula>
    </cfRule>
    <cfRule type="cellIs" dxfId="6" priority="3" operator="equal">
      <formula>"Pendiente"</formula>
    </cfRule>
  </conditionalFormatting>
  <dataValidations count="1">
    <dataValidation type="list" allowBlank="1" errorTitle="Valor no válido" error="Elige una opción de la lista desplegable." promptTitle="Selecciona" prompt="Haz clic en la flecha y elige una opción." sqref="F7:F16" xr:uid="{00000000-0002-0000-0300-000000000000}">
      <formula1>"Pendiente,En proceso,Completado"</formula1>
    </dataValidation>
  </dataValidations>
  <pageMargins left="0.4" right="0.4" top="0.55000000000000004" bottom="0.55000000000000004" header="0.25" footer="0.25"/>
  <pageSetup fitToHeight="0" orientation="landscape"/>
  <headerFooter>
    <oddHeader>&amp;L&amp;8 &amp;K7C3AEDSistema M.A.R.C.A. 360°&amp;R&amp;8 &amp;K94A3B8XPROF · Marca Personal</oddHeader>
    <oddFooter>&amp;L&amp;8 &amp;K475569XPROF Soluciones de Crecimiento &amp; Innovación&amp;C&amp;8 &amp;K94A3B8MARCA-00-INDEX&amp;R&amp;8 &amp;K475569Página &amp;P de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35"/>
  <sheetViews>
    <sheetView view="pageLayout" showGridLines="0" workbookViewId="0">
      <pane xSplit="2" ySplit="6" topLeftCell="C7" activePane="bottomRight" state="frozen"/>
      <selection pane="topRight"/>
      <selection pane="bottomLeft"/>
      <selection pane="bottomRight"/>
    </sheetView>
  </sheetViews>
  <sheetFormatPr baseColWidth="10" defaultColWidth="8.88671875" defaultRowHeight="14.4" x14ac:dyDescent="0.3"/>
  <cols>
    <col min="1" max="1" width="4" customWidth="1"/>
    <col min="2" max="2" width="22" customWidth="1"/>
    <col min="3" max="3" width="58" customWidth="1"/>
    <col min="4" max="4" width="20" customWidth="1"/>
    <col min="5" max="5" width="18" customWidth="1"/>
    <col min="6" max="6" width="10" customWidth="1"/>
    <col min="7" max="7" width="44" customWidth="1"/>
  </cols>
  <sheetData>
    <row r="1" spans="1:7" ht="30" customHeight="1" x14ac:dyDescent="0.3">
      <c r="A1" s="27" t="s">
        <v>0</v>
      </c>
      <c r="B1" s="28"/>
      <c r="C1" s="28"/>
      <c r="D1" s="28"/>
      <c r="E1" s="28"/>
      <c r="F1" s="28"/>
      <c r="G1" s="28"/>
    </row>
    <row r="2" spans="1:7" ht="24" customHeight="1" x14ac:dyDescent="0.3">
      <c r="A2" s="34" t="s">
        <v>182</v>
      </c>
      <c r="B2" s="28"/>
      <c r="C2" s="28"/>
      <c r="D2" s="28"/>
      <c r="E2" s="28"/>
      <c r="F2" s="28"/>
      <c r="G2" s="28"/>
    </row>
    <row r="3" spans="1:7" ht="31.95" customHeight="1" x14ac:dyDescent="0.3">
      <c r="A3" s="33" t="s">
        <v>183</v>
      </c>
      <c r="B3" s="28"/>
      <c r="C3" s="28"/>
      <c r="D3" s="28"/>
      <c r="E3" s="28"/>
      <c r="F3" s="28"/>
      <c r="G3" s="28"/>
    </row>
    <row r="4" spans="1:7" ht="16.95" customHeight="1" x14ac:dyDescent="0.3">
      <c r="A4" s="35" t="s">
        <v>184</v>
      </c>
      <c r="B4" s="28"/>
      <c r="C4" s="28"/>
      <c r="D4" s="28"/>
      <c r="E4" s="28"/>
      <c r="F4" s="28"/>
      <c r="G4" s="28"/>
    </row>
    <row r="5" spans="1:7" ht="16.05" customHeight="1" x14ac:dyDescent="0.3">
      <c r="A5" s="42" t="s">
        <v>96</v>
      </c>
      <c r="B5" s="30"/>
      <c r="C5" s="30"/>
      <c r="D5" s="30"/>
      <c r="E5" s="30"/>
      <c r="F5" s="30"/>
      <c r="G5" s="30"/>
    </row>
    <row r="6" spans="1:7" ht="30" customHeight="1" x14ac:dyDescent="0.3">
      <c r="A6" s="2" t="s">
        <v>185</v>
      </c>
      <c r="B6" s="2" t="s">
        <v>34</v>
      </c>
      <c r="C6" s="2" t="s">
        <v>186</v>
      </c>
      <c r="D6" s="2" t="s">
        <v>33</v>
      </c>
      <c r="E6" s="2" t="s">
        <v>101</v>
      </c>
      <c r="F6" s="2" t="s">
        <v>187</v>
      </c>
      <c r="G6" s="2" t="s">
        <v>188</v>
      </c>
    </row>
    <row r="7" spans="1:7" ht="24" customHeight="1" x14ac:dyDescent="0.3">
      <c r="A7" s="5">
        <v>1</v>
      </c>
      <c r="B7" s="3" t="s">
        <v>42</v>
      </c>
      <c r="C7" s="21" t="s">
        <v>189</v>
      </c>
      <c r="D7" s="5" t="s">
        <v>40</v>
      </c>
      <c r="E7" s="5" t="s">
        <v>190</v>
      </c>
      <c r="F7" s="22">
        <f t="shared" ref="F7:F30" si="0">IF(E7="","",IF(E7="Completado",2,IF(E7="En proceso",1,0)))</f>
        <v>2</v>
      </c>
      <c r="G7" s="17" t="str">
        <f t="shared" ref="G7:G30" si="1">IF(E7="Completado","Listo.",IF(E7="En proceso","Ciérralo antes de abrir un hito nuevo. Los hitos a medias no cuentan.","Pendiente. Abre "&amp;D7&amp;" y trabájalo."))</f>
        <v>Listo.</v>
      </c>
    </row>
    <row r="8" spans="1:7" ht="24" customHeight="1" x14ac:dyDescent="0.3">
      <c r="A8" s="11">
        <v>2</v>
      </c>
      <c r="B8" s="9" t="s">
        <v>42</v>
      </c>
      <c r="C8" s="23" t="s">
        <v>191</v>
      </c>
      <c r="D8" s="11" t="s">
        <v>40</v>
      </c>
      <c r="E8" s="11" t="s">
        <v>192</v>
      </c>
      <c r="F8" s="22">
        <f t="shared" si="0"/>
        <v>1</v>
      </c>
      <c r="G8" s="17" t="str">
        <f t="shared" si="1"/>
        <v>Ciérralo antes de abrir un hito nuevo. Los hitos a medias no cuentan.</v>
      </c>
    </row>
    <row r="9" spans="1:7" ht="24" customHeight="1" x14ac:dyDescent="0.3">
      <c r="A9" s="5">
        <v>3</v>
      </c>
      <c r="B9" s="3" t="s">
        <v>42</v>
      </c>
      <c r="C9" s="21" t="s">
        <v>193</v>
      </c>
      <c r="D9" s="5" t="s">
        <v>40</v>
      </c>
      <c r="E9" s="5" t="s">
        <v>190</v>
      </c>
      <c r="F9" s="22">
        <f t="shared" si="0"/>
        <v>2</v>
      </c>
      <c r="G9" s="17" t="str">
        <f t="shared" si="1"/>
        <v>Listo.</v>
      </c>
    </row>
    <row r="10" spans="1:7" ht="24" customHeight="1" x14ac:dyDescent="0.3">
      <c r="A10" s="11">
        <v>4</v>
      </c>
      <c r="B10" s="9" t="s">
        <v>42</v>
      </c>
      <c r="C10" s="23" t="s">
        <v>194</v>
      </c>
      <c r="D10" s="11" t="s">
        <v>40</v>
      </c>
      <c r="E10" s="11" t="s">
        <v>190</v>
      </c>
      <c r="F10" s="22">
        <f t="shared" si="0"/>
        <v>2</v>
      </c>
      <c r="G10" s="17" t="str">
        <f t="shared" si="1"/>
        <v>Listo.</v>
      </c>
    </row>
    <row r="11" spans="1:7" ht="24" customHeight="1" x14ac:dyDescent="0.3">
      <c r="A11" s="5">
        <v>5</v>
      </c>
      <c r="B11" s="3" t="s">
        <v>42</v>
      </c>
      <c r="C11" s="21" t="s">
        <v>195</v>
      </c>
      <c r="D11" s="5" t="s">
        <v>40</v>
      </c>
      <c r="E11" s="5" t="s">
        <v>190</v>
      </c>
      <c r="F11" s="22">
        <f t="shared" si="0"/>
        <v>2</v>
      </c>
      <c r="G11" s="17" t="str">
        <f t="shared" si="1"/>
        <v>Listo.</v>
      </c>
    </row>
    <row r="12" spans="1:7" ht="24" customHeight="1" x14ac:dyDescent="0.3">
      <c r="A12" s="11">
        <v>6</v>
      </c>
      <c r="B12" s="9" t="s">
        <v>42</v>
      </c>
      <c r="C12" s="23" t="s">
        <v>196</v>
      </c>
      <c r="D12" s="11" t="s">
        <v>47</v>
      </c>
      <c r="E12" s="11" t="s">
        <v>192</v>
      </c>
      <c r="F12" s="22">
        <f t="shared" si="0"/>
        <v>1</v>
      </c>
      <c r="G12" s="17" t="str">
        <f t="shared" si="1"/>
        <v>Ciérralo antes de abrir un hito nuevo. Los hitos a medias no cuentan.</v>
      </c>
    </row>
    <row r="13" spans="1:7" ht="24" customHeight="1" x14ac:dyDescent="0.3">
      <c r="A13" s="5">
        <v>7</v>
      </c>
      <c r="B13" s="3" t="s">
        <v>42</v>
      </c>
      <c r="C13" s="21" t="s">
        <v>197</v>
      </c>
      <c r="D13" s="5" t="s">
        <v>47</v>
      </c>
      <c r="E13" s="5" t="s">
        <v>106</v>
      </c>
      <c r="F13" s="22">
        <f t="shared" si="0"/>
        <v>0</v>
      </c>
      <c r="G13" s="17" t="str">
        <f t="shared" si="1"/>
        <v>Pendiente. Abre MARCA-02-CANV y trabájalo.</v>
      </c>
    </row>
    <row r="14" spans="1:7" ht="24" customHeight="1" x14ac:dyDescent="0.3">
      <c r="A14" s="11">
        <v>8</v>
      </c>
      <c r="B14" s="9" t="s">
        <v>55</v>
      </c>
      <c r="C14" s="23" t="s">
        <v>198</v>
      </c>
      <c r="D14" s="11" t="s">
        <v>53</v>
      </c>
      <c r="E14" s="11" t="s">
        <v>190</v>
      </c>
      <c r="F14" s="22">
        <f t="shared" si="0"/>
        <v>2</v>
      </c>
      <c r="G14" s="17" t="str">
        <f t="shared" si="1"/>
        <v>Listo.</v>
      </c>
    </row>
    <row r="15" spans="1:7" ht="24" customHeight="1" x14ac:dyDescent="0.3">
      <c r="A15" s="5">
        <v>9</v>
      </c>
      <c r="B15" s="3" t="s">
        <v>55</v>
      </c>
      <c r="C15" s="21" t="s">
        <v>199</v>
      </c>
      <c r="D15" s="5" t="s">
        <v>53</v>
      </c>
      <c r="E15" s="5" t="s">
        <v>190</v>
      </c>
      <c r="F15" s="22">
        <f t="shared" si="0"/>
        <v>2</v>
      </c>
      <c r="G15" s="17" t="str">
        <f t="shared" si="1"/>
        <v>Listo.</v>
      </c>
    </row>
    <row r="16" spans="1:7" ht="24" customHeight="1" x14ac:dyDescent="0.3">
      <c r="A16" s="11">
        <v>10</v>
      </c>
      <c r="B16" s="9" t="s">
        <v>55</v>
      </c>
      <c r="C16" s="23" t="s">
        <v>200</v>
      </c>
      <c r="D16" s="11" t="s">
        <v>53</v>
      </c>
      <c r="E16" s="11" t="s">
        <v>192</v>
      </c>
      <c r="F16" s="22">
        <f t="shared" si="0"/>
        <v>1</v>
      </c>
      <c r="G16" s="17" t="str">
        <f t="shared" si="1"/>
        <v>Ciérralo antes de abrir un hito nuevo. Los hitos a medias no cuentan.</v>
      </c>
    </row>
    <row r="17" spans="1:7" ht="24" customHeight="1" x14ac:dyDescent="0.3">
      <c r="A17" s="5">
        <v>11</v>
      </c>
      <c r="B17" s="3" t="s">
        <v>55</v>
      </c>
      <c r="C17" s="21" t="s">
        <v>201</v>
      </c>
      <c r="D17" s="5" t="s">
        <v>53</v>
      </c>
      <c r="E17" s="5" t="s">
        <v>192</v>
      </c>
      <c r="F17" s="22">
        <f t="shared" si="0"/>
        <v>1</v>
      </c>
      <c r="G17" s="17" t="str">
        <f t="shared" si="1"/>
        <v>Ciérralo antes de abrir un hito nuevo. Los hitos a medias no cuentan.</v>
      </c>
    </row>
    <row r="18" spans="1:7" ht="24" customHeight="1" x14ac:dyDescent="0.3">
      <c r="A18" s="11">
        <v>12</v>
      </c>
      <c r="B18" s="9" t="s">
        <v>55</v>
      </c>
      <c r="C18" s="23" t="s">
        <v>202</v>
      </c>
      <c r="D18" s="11" t="s">
        <v>53</v>
      </c>
      <c r="E18" s="11" t="s">
        <v>106</v>
      </c>
      <c r="F18" s="22">
        <f t="shared" si="0"/>
        <v>0</v>
      </c>
      <c r="G18" s="17" t="str">
        <f t="shared" si="1"/>
        <v>Pendiente. Abre MARCA-03-POS y trabájalo.</v>
      </c>
    </row>
    <row r="19" spans="1:7" ht="24" customHeight="1" x14ac:dyDescent="0.3">
      <c r="A19" s="5">
        <v>13</v>
      </c>
      <c r="B19" s="3" t="s">
        <v>61</v>
      </c>
      <c r="C19" s="21" t="s">
        <v>203</v>
      </c>
      <c r="D19" s="5" t="s">
        <v>59</v>
      </c>
      <c r="E19" s="5" t="s">
        <v>190</v>
      </c>
      <c r="F19" s="22">
        <f t="shared" si="0"/>
        <v>2</v>
      </c>
      <c r="G19" s="17" t="str">
        <f t="shared" si="1"/>
        <v>Listo.</v>
      </c>
    </row>
    <row r="20" spans="1:7" ht="24" customHeight="1" x14ac:dyDescent="0.3">
      <c r="A20" s="11">
        <v>14</v>
      </c>
      <c r="B20" s="9" t="s">
        <v>61</v>
      </c>
      <c r="C20" s="23" t="s">
        <v>204</v>
      </c>
      <c r="D20" s="11" t="s">
        <v>59</v>
      </c>
      <c r="E20" s="11" t="s">
        <v>192</v>
      </c>
      <c r="F20" s="22">
        <f t="shared" si="0"/>
        <v>1</v>
      </c>
      <c r="G20" s="17" t="str">
        <f t="shared" si="1"/>
        <v>Ciérralo antes de abrir un hito nuevo. Los hitos a medias no cuentan.</v>
      </c>
    </row>
    <row r="21" spans="1:7" ht="24" customHeight="1" x14ac:dyDescent="0.3">
      <c r="A21" s="5">
        <v>15</v>
      </c>
      <c r="B21" s="3" t="s">
        <v>61</v>
      </c>
      <c r="C21" s="21" t="s">
        <v>205</v>
      </c>
      <c r="D21" s="5" t="s">
        <v>59</v>
      </c>
      <c r="E21" s="5" t="s">
        <v>192</v>
      </c>
      <c r="F21" s="22">
        <f t="shared" si="0"/>
        <v>1</v>
      </c>
      <c r="G21" s="17" t="str">
        <f t="shared" si="1"/>
        <v>Ciérralo antes de abrir un hito nuevo. Los hitos a medias no cuentan.</v>
      </c>
    </row>
    <row r="22" spans="1:7" ht="24" customHeight="1" x14ac:dyDescent="0.3">
      <c r="A22" s="11">
        <v>16</v>
      </c>
      <c r="B22" s="9" t="s">
        <v>61</v>
      </c>
      <c r="C22" s="23" t="s">
        <v>206</v>
      </c>
      <c r="D22" s="11" t="s">
        <v>59</v>
      </c>
      <c r="E22" s="11" t="s">
        <v>106</v>
      </c>
      <c r="F22" s="22">
        <f t="shared" si="0"/>
        <v>0</v>
      </c>
      <c r="G22" s="17" t="str">
        <f t="shared" si="1"/>
        <v>Pendiente. Abre MARCA-04-CONT y trabájalo.</v>
      </c>
    </row>
    <row r="23" spans="1:7" ht="24" customHeight="1" x14ac:dyDescent="0.3">
      <c r="A23" s="5">
        <v>17</v>
      </c>
      <c r="B23" s="3" t="s">
        <v>66</v>
      </c>
      <c r="C23" s="21" t="s">
        <v>207</v>
      </c>
      <c r="D23" s="5" t="s">
        <v>64</v>
      </c>
      <c r="E23" s="5" t="s">
        <v>190</v>
      </c>
      <c r="F23" s="22">
        <f t="shared" si="0"/>
        <v>2</v>
      </c>
      <c r="G23" s="17" t="str">
        <f t="shared" si="1"/>
        <v>Listo.</v>
      </c>
    </row>
    <row r="24" spans="1:7" ht="24" customHeight="1" x14ac:dyDescent="0.3">
      <c r="A24" s="11">
        <v>18</v>
      </c>
      <c r="B24" s="9" t="s">
        <v>66</v>
      </c>
      <c r="C24" s="23" t="s">
        <v>208</v>
      </c>
      <c r="D24" s="11" t="s">
        <v>64</v>
      </c>
      <c r="E24" s="11" t="s">
        <v>192</v>
      </c>
      <c r="F24" s="22">
        <f t="shared" si="0"/>
        <v>1</v>
      </c>
      <c r="G24" s="17" t="str">
        <f t="shared" si="1"/>
        <v>Ciérralo antes de abrir un hito nuevo. Los hitos a medias no cuentan.</v>
      </c>
    </row>
    <row r="25" spans="1:7" ht="24" customHeight="1" x14ac:dyDescent="0.3">
      <c r="A25" s="5">
        <v>19</v>
      </c>
      <c r="B25" s="3" t="s">
        <v>66</v>
      </c>
      <c r="C25" s="21" t="s">
        <v>209</v>
      </c>
      <c r="D25" s="5" t="s">
        <v>64</v>
      </c>
      <c r="E25" s="5" t="s">
        <v>106</v>
      </c>
      <c r="F25" s="22">
        <f t="shared" si="0"/>
        <v>0</v>
      </c>
      <c r="G25" s="17" t="str">
        <f t="shared" si="1"/>
        <v>Pendiente. Abre MARCA-05-NETW y trabájalo.</v>
      </c>
    </row>
    <row r="26" spans="1:7" ht="24" customHeight="1" x14ac:dyDescent="0.3">
      <c r="A26" s="11">
        <v>20</v>
      </c>
      <c r="B26" s="9" t="s">
        <v>66</v>
      </c>
      <c r="C26" s="23" t="s">
        <v>210</v>
      </c>
      <c r="D26" s="11" t="s">
        <v>64</v>
      </c>
      <c r="E26" s="11" t="s">
        <v>106</v>
      </c>
      <c r="F26" s="22">
        <f t="shared" si="0"/>
        <v>0</v>
      </c>
      <c r="G26" s="17" t="str">
        <f t="shared" si="1"/>
        <v>Pendiente. Abre MARCA-05-NETW y trabájalo.</v>
      </c>
    </row>
    <row r="27" spans="1:7" ht="24" customHeight="1" x14ac:dyDescent="0.3">
      <c r="A27" s="5">
        <v>21</v>
      </c>
      <c r="B27" s="3" t="s">
        <v>72</v>
      </c>
      <c r="C27" s="21" t="s">
        <v>211</v>
      </c>
      <c r="D27" s="5" t="s">
        <v>70</v>
      </c>
      <c r="E27" s="5" t="s">
        <v>192</v>
      </c>
      <c r="F27" s="22">
        <f t="shared" si="0"/>
        <v>1</v>
      </c>
      <c r="G27" s="17" t="str">
        <f t="shared" si="1"/>
        <v>Ciérralo antes de abrir un hito nuevo. Los hitos a medias no cuentan.</v>
      </c>
    </row>
    <row r="28" spans="1:7" ht="24" customHeight="1" x14ac:dyDescent="0.3">
      <c r="A28" s="11">
        <v>22</v>
      </c>
      <c r="B28" s="9" t="s">
        <v>72</v>
      </c>
      <c r="C28" s="23" t="s">
        <v>212</v>
      </c>
      <c r="D28" s="11" t="s">
        <v>70</v>
      </c>
      <c r="E28" s="11" t="s">
        <v>106</v>
      </c>
      <c r="F28" s="22">
        <f t="shared" si="0"/>
        <v>0</v>
      </c>
      <c r="G28" s="17" t="str">
        <f t="shared" si="1"/>
        <v>Pendiente. Abre MARCA-06-METR y trabájalo.</v>
      </c>
    </row>
    <row r="29" spans="1:7" ht="24" customHeight="1" x14ac:dyDescent="0.3">
      <c r="A29" s="5">
        <v>23</v>
      </c>
      <c r="B29" s="3" t="s">
        <v>72</v>
      </c>
      <c r="C29" s="21" t="s">
        <v>213</v>
      </c>
      <c r="D29" s="5" t="s">
        <v>70</v>
      </c>
      <c r="E29" s="5" t="s">
        <v>106</v>
      </c>
      <c r="F29" s="22">
        <f t="shared" si="0"/>
        <v>0</v>
      </c>
      <c r="G29" s="17" t="str">
        <f t="shared" si="1"/>
        <v>Pendiente. Abre MARCA-06-METR y trabájalo.</v>
      </c>
    </row>
    <row r="30" spans="1:7" ht="24" customHeight="1" x14ac:dyDescent="0.3">
      <c r="A30" s="11">
        <v>24</v>
      </c>
      <c r="B30" s="9" t="s">
        <v>72</v>
      </c>
      <c r="C30" s="23" t="s">
        <v>214</v>
      </c>
      <c r="D30" s="11" t="s">
        <v>70</v>
      </c>
      <c r="E30" s="11" t="s">
        <v>106</v>
      </c>
      <c r="F30" s="22">
        <f t="shared" si="0"/>
        <v>0</v>
      </c>
      <c r="G30" s="17" t="str">
        <f t="shared" si="1"/>
        <v>Pendiente. Abre MARCA-06-METR y trabájalo.</v>
      </c>
    </row>
    <row r="32" spans="1:7" ht="22.05" customHeight="1" x14ac:dyDescent="0.3">
      <c r="A32" s="29" t="s">
        <v>215</v>
      </c>
      <c r="B32" s="30"/>
      <c r="C32" s="30"/>
      <c r="D32" s="30"/>
      <c r="E32" s="30"/>
      <c r="F32" s="30"/>
      <c r="G32" s="30"/>
    </row>
    <row r="33" spans="1:7" ht="31.95" customHeight="1" x14ac:dyDescent="0.3">
      <c r="A33" s="51" t="s">
        <v>216</v>
      </c>
      <c r="B33" s="40"/>
      <c r="C33" s="40"/>
      <c r="D33" s="52" t="str">
        <f>ROUND(SUM(F7:F30)/48*100,0)&amp;"%"</f>
        <v>50%</v>
      </c>
      <c r="E33" s="40"/>
      <c r="F33" s="53" t="str">
        <f>"Hitos completados: "&amp;COUNTIF(E7:E30,"Completado")&amp;" de 24"</f>
        <v>Hitos completados: 8 de 24</v>
      </c>
      <c r="G33" s="40"/>
    </row>
    <row r="35" spans="1:7" ht="22.05" customHeight="1" x14ac:dyDescent="0.3">
      <c r="A35" s="36" t="str">
        <f>HYPERLINK("01_Matriz_Diagnostico_y_Auditoria_360.xlsx","Empezar por el Paso 1 ▶")</f>
        <v>Empezar por el Paso 1 ▶</v>
      </c>
      <c r="B35" s="37"/>
      <c r="C35" s="36" t="str">
        <f>HYPERLINK("Manual_Tecnico_Metodologia_MARCA.html","Manual Técnico completo")</f>
        <v>Manual Técnico completo</v>
      </c>
      <c r="D35" s="37"/>
      <c r="E35" s="36" t="str">
        <f>HYPERLINK("Guia_Prompts_IA_Marca_Personal.html","Guía de Prompts de IA")</f>
        <v>Guía de Prompts de IA</v>
      </c>
      <c r="F35" s="37"/>
      <c r="G35" s="37"/>
    </row>
  </sheetData>
  <mergeCells count="12">
    <mergeCell ref="A32:G32"/>
    <mergeCell ref="C35:D35"/>
    <mergeCell ref="A33:C33"/>
    <mergeCell ref="A1:G1"/>
    <mergeCell ref="A3:G3"/>
    <mergeCell ref="D33:E33"/>
    <mergeCell ref="A4:G4"/>
    <mergeCell ref="F33:G33"/>
    <mergeCell ref="A2:G2"/>
    <mergeCell ref="E35:G35"/>
    <mergeCell ref="A5:G5"/>
    <mergeCell ref="A35:B35"/>
  </mergeCells>
  <conditionalFormatting sqref="E7:E30">
    <cfRule type="cellIs" dxfId="5" priority="1" operator="equal">
      <formula>"Completado"</formula>
    </cfRule>
    <cfRule type="cellIs" dxfId="4" priority="2" operator="equal">
      <formula>"En proceso"</formula>
    </cfRule>
    <cfRule type="cellIs" dxfId="3" priority="3" operator="equal">
      <formula>"Pendiente"</formula>
    </cfRule>
  </conditionalFormatting>
  <dataValidations count="1">
    <dataValidation type="list" allowBlank="1" errorTitle="Valor no válido" error="Elige una opción de la lista desplegable." promptTitle="Selecciona" prompt="Haz clic en la flecha y elige una opción." sqref="E7:E30" xr:uid="{00000000-0002-0000-0400-000000000000}">
      <formula1>"Pendiente,En proceso,Completado"</formula1>
    </dataValidation>
  </dataValidations>
  <pageMargins left="0.4" right="0.4" top="0.55000000000000004" bottom="0.55000000000000004" header="0.25" footer="0.25"/>
  <pageSetup fitToHeight="0" orientation="landscape"/>
  <headerFooter>
    <oddHeader>&amp;L&amp;8 &amp;K7C3AEDSistema M.A.R.C.A. 360°&amp;R&amp;8 &amp;K94A3B8XPROF · Marca Personal</oddHeader>
    <oddFooter>&amp;L&amp;8 &amp;K475569XPROF Soluciones de Crecimiento &amp; Innovación&amp;C&amp;8 &amp;K94A3B8MARCA-00-INDEX&amp;R&amp;8 &amp;K475569Página &amp;P de &amp;N</oddFooter>
  </headerFooter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49"/>
  <sheetViews>
    <sheetView view="pageLayout" showGridLines="0" workbookViewId="0">
      <pane ySplit="5" topLeftCell="A6" activePane="bottomLeft" state="frozen"/>
      <selection pane="bottomLeft"/>
    </sheetView>
  </sheetViews>
  <sheetFormatPr baseColWidth="10" defaultColWidth="8.88671875" defaultRowHeight="14.4" x14ac:dyDescent="0.3"/>
  <cols>
    <col min="1" max="12" width="13.44140625" customWidth="1"/>
  </cols>
  <sheetData>
    <row r="1" spans="1:12" ht="30" customHeight="1" x14ac:dyDescent="0.3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2" ht="24" customHeight="1" x14ac:dyDescent="0.3">
      <c r="A2" s="34" t="s">
        <v>217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</row>
    <row r="3" spans="1:12" ht="31.95" customHeight="1" x14ac:dyDescent="0.3">
      <c r="A3" s="33" t="s">
        <v>218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</row>
    <row r="4" spans="1:12" ht="16.95" customHeight="1" x14ac:dyDescent="0.3">
      <c r="A4" s="35" t="s">
        <v>219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</row>
    <row r="6" spans="1:12" ht="22.05" customHeight="1" x14ac:dyDescent="0.3">
      <c r="A6" s="29" t="s">
        <v>220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</row>
    <row r="7" spans="1:12" ht="25.95" customHeight="1" x14ac:dyDescent="0.3">
      <c r="A7" s="59" t="s">
        <v>221</v>
      </c>
      <c r="B7" s="49"/>
      <c r="C7" s="60"/>
      <c r="D7" s="59" t="s">
        <v>222</v>
      </c>
      <c r="E7" s="49"/>
      <c r="F7" s="60"/>
      <c r="G7" s="59" t="s">
        <v>223</v>
      </c>
      <c r="H7" s="49"/>
      <c r="I7" s="60"/>
      <c r="J7" s="59" t="s">
        <v>224</v>
      </c>
      <c r="K7" s="49"/>
      <c r="L7" s="60"/>
    </row>
    <row r="8" spans="1:12" ht="34.049999999999997" customHeight="1" x14ac:dyDescent="0.3">
      <c r="A8" s="67" t="str">
        <f>'4. Mi Progreso'!$D$33</f>
        <v>50%</v>
      </c>
      <c r="B8" s="68"/>
      <c r="C8" s="69"/>
      <c r="D8" s="67" t="str">
        <f>COUNTIF('4. Mi Progreso'!$E$7:$E$30,"Completado")&amp;" de 24"</f>
        <v>8 de 24</v>
      </c>
      <c r="E8" s="68"/>
      <c r="F8" s="69"/>
      <c r="G8" s="67">
        <f>COUNTIF('4. Mi Progreso'!$E$7:$E$30,"En proceso")</f>
        <v>8</v>
      </c>
      <c r="H8" s="68"/>
      <c r="I8" s="69"/>
      <c r="J8" s="67">
        <f>SUM('2. Ruta 12 Semanas'!$F$7:$F$18)</f>
        <v>48</v>
      </c>
      <c r="K8" s="68"/>
      <c r="L8" s="69"/>
    </row>
    <row r="9" spans="1:12" ht="18" customHeight="1" x14ac:dyDescent="0.3">
      <c r="A9" s="56" t="s">
        <v>225</v>
      </c>
      <c r="B9" s="57"/>
      <c r="C9" s="58"/>
      <c r="D9" s="56" t="s">
        <v>226</v>
      </c>
      <c r="E9" s="57"/>
      <c r="F9" s="58"/>
      <c r="G9" s="56" t="s">
        <v>227</v>
      </c>
      <c r="H9" s="57"/>
      <c r="I9" s="58"/>
      <c r="J9" s="56" t="s">
        <v>228</v>
      </c>
      <c r="K9" s="57"/>
      <c r="L9" s="58"/>
    </row>
    <row r="11" spans="1:12" ht="22.05" customHeight="1" x14ac:dyDescent="0.3">
      <c r="A11" s="29" t="s">
        <v>229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</row>
    <row r="12" spans="1:12" ht="25.95" customHeight="1" x14ac:dyDescent="0.3">
      <c r="A12" s="74" t="s">
        <v>230</v>
      </c>
      <c r="B12" s="74"/>
      <c r="C12" s="74"/>
      <c r="D12" s="74"/>
      <c r="E12" s="2" t="s">
        <v>231</v>
      </c>
      <c r="F12" s="2" t="s">
        <v>232</v>
      </c>
      <c r="G12" s="2" t="s">
        <v>233</v>
      </c>
      <c r="H12" s="74" t="s">
        <v>234</v>
      </c>
      <c r="I12" s="74"/>
      <c r="J12" s="74"/>
      <c r="K12" s="74"/>
      <c r="L12" s="74"/>
    </row>
    <row r="13" spans="1:12" ht="22.05" customHeight="1" x14ac:dyDescent="0.3">
      <c r="A13" s="70" t="s">
        <v>42</v>
      </c>
      <c r="B13" s="63"/>
      <c r="C13" s="63"/>
      <c r="D13" s="63"/>
      <c r="E13" s="22">
        <f>COUNTIF('4. Mi Progreso'!$B$7:$B$30,$A13)</f>
        <v>7</v>
      </c>
      <c r="F13" s="22">
        <f>COUNTIFS('4. Mi Progreso'!$B$7:$B$30,$A13,'4. Mi Progreso'!$E$7:$E$30,"Completado")</f>
        <v>4</v>
      </c>
      <c r="G13" s="24">
        <f>IFERROR(F13/E13,0)</f>
        <v>0.5714285714285714</v>
      </c>
      <c r="H13" s="54" t="str">
        <f>IF(G13&gt;=1,"Fase cerrada. Puedes avanzar con tranquilidad.",IF(G13&gt;=0.5,"Más de la mitad hecha. Termina esta fase antes de abrir la siguiente.",IF(G13&gt;0,"Apenas iniciada. Concentra aquí tu tiempo esta semana.","Sin empezar. Es la fase que te está frenando si las anteriores ya están cerradas.")))</f>
        <v>Más de la mitad hecha. Termina esta fase antes de abrir la siguiente.</v>
      </c>
      <c r="I13" s="63"/>
      <c r="J13" s="63"/>
      <c r="K13" s="63"/>
      <c r="L13" s="63"/>
    </row>
    <row r="14" spans="1:12" ht="22.05" customHeight="1" x14ac:dyDescent="0.3">
      <c r="A14" s="62" t="s">
        <v>55</v>
      </c>
      <c r="B14" s="55"/>
      <c r="C14" s="55"/>
      <c r="D14" s="55"/>
      <c r="E14" s="22">
        <f>COUNTIF('4. Mi Progreso'!$B$7:$B$30,$A14)</f>
        <v>5</v>
      </c>
      <c r="F14" s="22">
        <f>COUNTIFS('4. Mi Progreso'!$B$7:$B$30,$A14,'4. Mi Progreso'!$E$7:$E$30,"Completado")</f>
        <v>2</v>
      </c>
      <c r="G14" s="24">
        <f>IFERROR(F14/E14,0)</f>
        <v>0.4</v>
      </c>
      <c r="H14" s="54" t="str">
        <f>IF(G14&gt;=1,"Fase cerrada. Puedes avanzar con tranquilidad.",IF(G14&gt;=0.5,"Más de la mitad hecha. Termina esta fase antes de abrir la siguiente.",IF(G14&gt;0,"Apenas iniciada. Concentra aquí tu tiempo esta semana.","Sin empezar. Es la fase que te está frenando si las anteriores ya están cerradas.")))</f>
        <v>Apenas iniciada. Concentra aquí tu tiempo esta semana.</v>
      </c>
      <c r="I14" s="55"/>
      <c r="J14" s="55"/>
      <c r="K14" s="55"/>
      <c r="L14" s="55"/>
    </row>
    <row r="15" spans="1:12" ht="22.05" customHeight="1" x14ac:dyDescent="0.3">
      <c r="A15" s="70" t="s">
        <v>61</v>
      </c>
      <c r="B15" s="63"/>
      <c r="C15" s="63"/>
      <c r="D15" s="63"/>
      <c r="E15" s="22">
        <f>COUNTIF('4. Mi Progreso'!$B$7:$B$30,$A15)</f>
        <v>4</v>
      </c>
      <c r="F15" s="22">
        <f>COUNTIFS('4. Mi Progreso'!$B$7:$B$30,$A15,'4. Mi Progreso'!$E$7:$E$30,"Completado")</f>
        <v>1</v>
      </c>
      <c r="G15" s="24">
        <f>IFERROR(F15/E15,0)</f>
        <v>0.25</v>
      </c>
      <c r="H15" s="54" t="str">
        <f>IF(G15&gt;=1,"Fase cerrada. Puedes avanzar con tranquilidad.",IF(G15&gt;=0.5,"Más de la mitad hecha. Termina esta fase antes de abrir la siguiente.",IF(G15&gt;0,"Apenas iniciada. Concentra aquí tu tiempo esta semana.","Sin empezar. Es la fase que te está frenando si las anteriores ya están cerradas.")))</f>
        <v>Apenas iniciada. Concentra aquí tu tiempo esta semana.</v>
      </c>
      <c r="I15" s="63"/>
      <c r="J15" s="63"/>
      <c r="K15" s="63"/>
      <c r="L15" s="63"/>
    </row>
    <row r="16" spans="1:12" ht="22.05" customHeight="1" x14ac:dyDescent="0.3">
      <c r="A16" s="62" t="s">
        <v>66</v>
      </c>
      <c r="B16" s="55"/>
      <c r="C16" s="55"/>
      <c r="D16" s="55"/>
      <c r="E16" s="22">
        <f>COUNTIF('4. Mi Progreso'!$B$7:$B$30,$A16)</f>
        <v>4</v>
      </c>
      <c r="F16" s="22">
        <f>COUNTIFS('4. Mi Progreso'!$B$7:$B$30,$A16,'4. Mi Progreso'!$E$7:$E$30,"Completado")</f>
        <v>1</v>
      </c>
      <c r="G16" s="24">
        <f>IFERROR(F16/E16,0)</f>
        <v>0.25</v>
      </c>
      <c r="H16" s="54" t="str">
        <f>IF(G16&gt;=1,"Fase cerrada. Puedes avanzar con tranquilidad.",IF(G16&gt;=0.5,"Más de la mitad hecha. Termina esta fase antes de abrir la siguiente.",IF(G16&gt;0,"Apenas iniciada. Concentra aquí tu tiempo esta semana.","Sin empezar. Es la fase que te está frenando si las anteriores ya están cerradas.")))</f>
        <v>Apenas iniciada. Concentra aquí tu tiempo esta semana.</v>
      </c>
      <c r="I16" s="55"/>
      <c r="J16" s="55"/>
      <c r="K16" s="55"/>
      <c r="L16" s="55"/>
    </row>
    <row r="17" spans="1:12" ht="22.05" customHeight="1" x14ac:dyDescent="0.3">
      <c r="A17" s="70" t="s">
        <v>72</v>
      </c>
      <c r="B17" s="63"/>
      <c r="C17" s="63"/>
      <c r="D17" s="63"/>
      <c r="E17" s="22">
        <f>COUNTIF('4. Mi Progreso'!$B$7:$B$30,$A17)</f>
        <v>4</v>
      </c>
      <c r="F17" s="22">
        <f>COUNTIFS('4. Mi Progreso'!$B$7:$B$30,$A17,'4. Mi Progreso'!$E$7:$E$30,"Completado")</f>
        <v>0</v>
      </c>
      <c r="G17" s="24">
        <f>IFERROR(F17/E17,0)</f>
        <v>0</v>
      </c>
      <c r="H17" s="54" t="str">
        <f>IF(G17&gt;=1,"Fase cerrada. Puedes avanzar con tranquilidad.",IF(G17&gt;=0.5,"Más de la mitad hecha. Termina esta fase antes de abrir la siguiente.",IF(G17&gt;0,"Apenas iniciada. Concentra aquí tu tiempo esta semana.","Sin empezar. Es la fase que te está frenando si las anteriores ya están cerradas.")))</f>
        <v>Sin empezar. Es la fase que te está frenando si las anteriores ya están cerradas.</v>
      </c>
      <c r="I17" s="63"/>
      <c r="J17" s="63"/>
      <c r="K17" s="63"/>
      <c r="L17" s="63"/>
    </row>
    <row r="19" spans="1:12" ht="22.05" customHeight="1" x14ac:dyDescent="0.3">
      <c r="A19" s="73" t="s">
        <v>235</v>
      </c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</row>
    <row r="20" spans="1:12" x14ac:dyDescent="0.3">
      <c r="A20" s="61" t="s">
        <v>101</v>
      </c>
      <c r="B20" s="61"/>
      <c r="C20" s="61"/>
      <c r="D20" s="61"/>
      <c r="E20" s="61" t="s">
        <v>231</v>
      </c>
      <c r="F20" s="61"/>
      <c r="G20" s="61"/>
    </row>
    <row r="21" spans="1:12" x14ac:dyDescent="0.3">
      <c r="A21" s="64" t="s">
        <v>106</v>
      </c>
      <c r="B21" s="65"/>
      <c r="C21" s="65"/>
      <c r="D21" s="65"/>
      <c r="E21" s="66">
        <f>COUNTIF('4. Mi Progreso'!$E$7:$E$30,"Pendiente")</f>
        <v>8</v>
      </c>
      <c r="F21" s="65"/>
      <c r="G21" s="65"/>
    </row>
    <row r="22" spans="1:12" x14ac:dyDescent="0.3">
      <c r="A22" s="75" t="s">
        <v>192</v>
      </c>
      <c r="B22" s="72"/>
      <c r="C22" s="72"/>
      <c r="D22" s="72"/>
      <c r="E22" s="71">
        <f>COUNTIF('4. Mi Progreso'!$E$7:$E$30,"En proceso")</f>
        <v>8</v>
      </c>
      <c r="F22" s="72"/>
      <c r="G22" s="72"/>
    </row>
    <row r="23" spans="1:12" x14ac:dyDescent="0.3">
      <c r="A23" s="64" t="s">
        <v>190</v>
      </c>
      <c r="B23" s="65"/>
      <c r="C23" s="65"/>
      <c r="D23" s="65"/>
      <c r="E23" s="66">
        <f>COUNTIF('4. Mi Progreso'!$E$7:$E$30,"Completado")</f>
        <v>8</v>
      </c>
      <c r="F23" s="65"/>
      <c r="G23" s="65"/>
    </row>
    <row r="46" spans="1:12" ht="19.95" customHeight="1" x14ac:dyDescent="0.3">
      <c r="A46" s="48" t="s">
        <v>236</v>
      </c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50"/>
    </row>
    <row r="47" spans="1:12" ht="76.05" customHeight="1" x14ac:dyDescent="0.3">
      <c r="A47" s="45" t="str">
        <f>IF(COUNTIF('4. Mi Progreso'!$E$7:$E$30,"Completado")=0,"Todavía no has cerrado ningún hito. Empieza por el Paso 1 (Diagnóstico 360°): no intentes adelantarte a la parte visible del sistema, porque sin diagnóstico no sabrás qué comunicar.","Avance "&amp;'4. Mi Progreso'!$D$33&amp;" · "&amp;COUNTIF('4. Mi Progreso'!$E$7:$E$30,"Completado")&amp;" hitos cerrados.   "&amp;IF(COUNTIF('4. Mi Progreso'!$E$7:$E$30,"En proceso")&gt;=5,"Tienes demasiados hitos abiertos al mismo tiempo. Es el patrón más común de abandono: cierra los que están en proceso antes de abrir uno nuevo. Tres hitos terminados valen más que diez a medias.","Buen ritmo y buen foco. Mantén la disciplina de cerrar cada hito antes de abrir el siguiente, y guarda una copia de tus archivos al terminar cada fase: comparar tu punto de partida con el de dentro de un año será el ejercicio más revelador "&amp;"de todos."))</f>
        <v>Avance 50% · 8 hitos cerrados.   Tienes demasiados hitos abiertos al mismo tiempo. Es el patrón más común de abandono: cierra los que están en proceso antes de abrir uno nuevo. Tres hitos terminados valen más que diez a medias.</v>
      </c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7"/>
    </row>
    <row r="49" spans="1:12" ht="22.05" customHeight="1" x14ac:dyDescent="0.3">
      <c r="A49" s="36" t="str">
        <f>HYPERLINK("01_Matriz_Diagnostico_y_Auditoria_360.xlsx","Empezar por el Paso 1 ▶")</f>
        <v>Empezar por el Paso 1 ▶</v>
      </c>
      <c r="B49" s="37"/>
      <c r="C49" s="37"/>
      <c r="D49" s="37"/>
      <c r="E49" s="36" t="str">
        <f>HYPERLINK("Manual_Tecnico_Metodologia_MARCA.html","Manual Técnico completo")</f>
        <v>Manual Técnico completo</v>
      </c>
      <c r="F49" s="37"/>
      <c r="G49" s="37"/>
      <c r="H49" s="37"/>
      <c r="I49" s="36" t="str">
        <f>HYPERLINK("Guia_Prompts_IA_Marca_Personal.html","Guía de Prompts de IA")</f>
        <v>Guía de Prompts de IA</v>
      </c>
      <c r="J49" s="37"/>
      <c r="K49" s="37"/>
      <c r="L49" s="37"/>
    </row>
  </sheetData>
  <mergeCells count="44">
    <mergeCell ref="A22:D22"/>
    <mergeCell ref="A20:D20"/>
    <mergeCell ref="A46:L46"/>
    <mergeCell ref="A3:L3"/>
    <mergeCell ref="A13:D13"/>
    <mergeCell ref="J7:L7"/>
    <mergeCell ref="A2:L2"/>
    <mergeCell ref="A8:C8"/>
    <mergeCell ref="A4:L4"/>
    <mergeCell ref="H12:L12"/>
    <mergeCell ref="A11:L11"/>
    <mergeCell ref="A12:D12"/>
    <mergeCell ref="A1:L1"/>
    <mergeCell ref="A21:D21"/>
    <mergeCell ref="E23:G23"/>
    <mergeCell ref="G8:I8"/>
    <mergeCell ref="A47:L47"/>
    <mergeCell ref="A15:D15"/>
    <mergeCell ref="D9:F9"/>
    <mergeCell ref="D8:F8"/>
    <mergeCell ref="H17:L17"/>
    <mergeCell ref="E22:G22"/>
    <mergeCell ref="A19:L19"/>
    <mergeCell ref="H16:L16"/>
    <mergeCell ref="A9:C9"/>
    <mergeCell ref="G9:I9"/>
    <mergeCell ref="J8:L8"/>
    <mergeCell ref="A16:D16"/>
    <mergeCell ref="E49:H49"/>
    <mergeCell ref="A6:L6"/>
    <mergeCell ref="H14:L14"/>
    <mergeCell ref="J9:L9"/>
    <mergeCell ref="A7:C7"/>
    <mergeCell ref="G7:I7"/>
    <mergeCell ref="E20:G20"/>
    <mergeCell ref="A14:D14"/>
    <mergeCell ref="H15:L15"/>
    <mergeCell ref="A49:D49"/>
    <mergeCell ref="I49:L49"/>
    <mergeCell ref="H13:L13"/>
    <mergeCell ref="E21:G21"/>
    <mergeCell ref="D7:F7"/>
    <mergeCell ref="A17:D17"/>
    <mergeCell ref="A23:D23"/>
  </mergeCells>
  <conditionalFormatting sqref="G13:G17">
    <cfRule type="cellIs" dxfId="2" priority="1" operator="greaterThanOrEqual">
      <formula>0.99</formula>
    </cfRule>
    <cfRule type="cellIs" dxfId="1" priority="2" operator="lessThan">
      <formula>0.4</formula>
    </cfRule>
    <cfRule type="cellIs" dxfId="0" priority="3" operator="between">
      <formula>0.4</formula>
      <formula>0.99</formula>
    </cfRule>
  </conditionalFormatting>
  <pageMargins left="0.4" right="0.4" top="0.55000000000000004" bottom="0.55000000000000004" header="0.25" footer="0.25"/>
  <pageSetup fitToHeight="0" orientation="landscape"/>
  <headerFooter>
    <oddHeader>&amp;L&amp;8 &amp;K7C3AEDSistema M.A.R.C.A. 360°&amp;R&amp;8 &amp;K94A3B8XPROF · Marca Personal</oddHeader>
    <oddFooter>&amp;L&amp;8 &amp;K475569XPROF Soluciones de Crecimiento &amp; Innovación&amp;C&amp;8 &amp;K94A3B8MARCA-00-INDEX&amp;R&amp;8 &amp;K475569Página &amp;P de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6</vt:i4>
      </vt:variant>
    </vt:vector>
  </HeadingPairs>
  <TitlesOfParts>
    <vt:vector size="12" baseType="lpstr">
      <vt:lpstr>Inicio aquí</vt:lpstr>
      <vt:lpstr>1. Catálogo</vt:lpstr>
      <vt:lpstr>2. Ruta 12 Semanas</vt:lpstr>
      <vt:lpstr>3. Ruta Exprés</vt:lpstr>
      <vt:lpstr>4. Mi Progreso</vt:lpstr>
      <vt:lpstr>5. Tablero Maestro</vt:lpstr>
      <vt:lpstr>'1. Catálogo'!Print_Titles</vt:lpstr>
      <vt:lpstr>'2. Ruta 12 Semanas'!Print_Titles</vt:lpstr>
      <vt:lpstr>'3. Ruta Exprés'!Print_Titles</vt:lpstr>
      <vt:lpstr>'4. Mi Progreso'!Print_Titles</vt:lpstr>
      <vt:lpstr>'5. Tablero Maestro'!Print_Titles</vt:lpstr>
      <vt:lpstr>'Inicio aquí'!Print_Titles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Listado Maestro - Sistema M.A.R.C.A. 360 de Marca Personal</dc:title>
  <dc:subject>MARCA-00-INDEX</dc:subject>
  <dc:creator>XPROF Soluciones de Crecimiento &amp; Innovación</dc:creator>
  <cp:lastModifiedBy>HELMAN Carrillo</cp:lastModifiedBy>
  <dcterms:created xsi:type="dcterms:W3CDTF">2026-08-27T18:50:38Z</dcterms:created>
  <dcterms:modified xsi:type="dcterms:W3CDTF">2026-08-27T18:51:24Z</dcterms:modified>
</cp:coreProperties>
</file>